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4"/>
  </bookViews>
  <sheets>
    <sheet name="1.一般公共预算收支总表" sheetId="1" r:id="rId1"/>
    <sheet name="2.一般公共预算收入预算表" sheetId="2" r:id="rId2"/>
    <sheet name="3.一般公共预算支出预算表" sheetId="3" r:id="rId3"/>
    <sheet name="4.一般公共预算支出明细表" sheetId="4" r:id="rId4"/>
    <sheet name="5.一般公共预算基本支出预算表（经济分类）" sheetId="5" r:id="rId5"/>
    <sheet name="6.一般公共预算“三公”经费预算表" sheetId="6" r:id="rId6"/>
    <sheet name="7.一般公共预算支出预算总表" sheetId="7" r:id="rId7"/>
    <sheet name="8.一般公共预算税收返还和转移支付预算表" sheetId="8" r:id="rId8"/>
    <sheet name="9.2019年市对县区税收返还和转移支付预算分地区汇总表" sheetId="9" r:id="rId9"/>
    <sheet name="10.政府一般债务限额余额情况表" sheetId="10" r:id="rId10"/>
    <sheet name="11.政府一般债务分地区限额表" sheetId="11" r:id="rId11"/>
    <sheet name="12.政府性基金收支预算总表" sheetId="12" r:id="rId12"/>
    <sheet name="13.政府性基金预算收入预算表" sheetId="13" r:id="rId13"/>
    <sheet name="14.政府性基金预算支出预算表" sheetId="14" r:id="rId14"/>
    <sheet name="15.政府性基金预算支出明细表" sheetId="15" r:id="rId15"/>
    <sheet name="16.政府性基金支出预算总表" sheetId="16" r:id="rId16"/>
    <sheet name="17.政府性基金预算转移支付预算表" sheetId="17" r:id="rId17"/>
    <sheet name="18.政府专项债务限额余额情况表" sheetId="18" r:id="rId18"/>
    <sheet name="19.政府专项债务分地区限额表" sheetId="19" r:id="rId19"/>
    <sheet name="20.国有资本经营收支预算表" sheetId="20" r:id="rId20"/>
    <sheet name="21.国有资本经营预算收入表" sheetId="21" r:id="rId21"/>
    <sheet name="22.本级国有资本经营预算支出表" sheetId="22" r:id="rId22"/>
    <sheet name="23.国有资本经营预算转移支付表" sheetId="23" r:id="rId23"/>
    <sheet name="24.国有资本经营预算支出表" sheetId="24" r:id="rId24"/>
    <sheet name="25.社会保险基金收支预算表" sheetId="25" r:id="rId25"/>
    <sheet name="26.社会保险基金收支预算表" sheetId="26" r:id="rId26"/>
    <sheet name="27.驻马店市2018年政府债券发行及2019年预算情况表" sheetId="27" r:id="rId2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<sst xmlns="http://schemas.openxmlformats.org/spreadsheetml/2006/main" count="1282" uniqueCount="1009">
  <si>
    <t>2020年市本级一般公共预算收支预算总表</t>
  </si>
  <si>
    <t>单位：万元</t>
  </si>
  <si>
    <t>项  目</t>
  </si>
  <si>
    <t>收入预算数</t>
  </si>
  <si>
    <t>支出预算数</t>
  </si>
  <si>
    <t>一般公共预算收入</t>
  </si>
  <si>
    <t>一般公共预算支出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</si>
  <si>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</si>
  <si>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</si>
  <si>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</si>
  <si>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</si>
  <si>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上年结转收入</t>
  </si>
  <si>
    <t>下级上解收入</t>
  </si>
  <si>
    <t>一般债务转贷收入</t>
  </si>
  <si>
    <t>补助下级支出</t>
  </si>
  <si>
    <t>动用预算稳定调节基金</t>
  </si>
  <si>
    <t>上解支出</t>
  </si>
  <si>
    <t>调入资金</t>
  </si>
  <si>
    <t>调出资金</t>
  </si>
  <si>
    <t>收入总计</t>
  </si>
  <si>
    <t>支出总计</t>
  </si>
  <si>
    <t>2020年市本级一般公共预算收入表</t>
  </si>
  <si>
    <t>项目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</si>
  <si>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</si>
  <si>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</si>
  <si>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</si>
  <si>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</si>
  <si>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</si>
  <si>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</si>
  <si>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</si>
  <si>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</si>
  <si>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</si>
  <si>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</si>
  <si>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</si>
  <si>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</si>
  <si>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</si>
  <si>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</si>
  <si>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</si>
  <si>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</si>
  <si>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</si>
  <si>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</si>
  <si>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</si>
  <si>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</si>
  <si>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</si>
  <si>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</si>
  <si>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</si>
  <si>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</si>
  <si>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</si>
  <si>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</si>
  <si>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</si>
  <si>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</si>
  <si>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</si>
  <si>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</si>
  <si>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</si>
  <si>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2020年市本级一般公共预算支出预算表</t>
  </si>
  <si>
    <t>项   目</t>
  </si>
  <si>
    <t>2019年预算安排</t>
  </si>
  <si>
    <t>2020年预算安排</t>
  </si>
  <si>
    <t>比上年预算增减额</t>
  </si>
  <si>
    <t>比上年预算增减%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</si>
  <si>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</si>
  <si>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</si>
  <si>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</si>
  <si>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</si>
  <si>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</si>
  <si>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</si>
  <si>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</si>
  <si>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</si>
  <si>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</si>
  <si>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</si>
  <si>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</si>
  <si>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</si>
  <si>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</si>
  <si>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</si>
  <si>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</si>
  <si>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国土资源气象等事物</t>
  </si>
  <si>
    <t>住房保障支出</t>
  </si>
  <si>
    <t>粮油物资储备事务</t>
  </si>
  <si>
    <t>灾害防治及应急管理支出</t>
  </si>
  <si>
    <t>预备费</t>
  </si>
  <si>
    <t>国债还本付息支出</t>
  </si>
  <si>
    <t>其他支出</t>
  </si>
  <si>
    <t>2020年市本级一般公共预算支出预算明细表</t>
  </si>
  <si>
    <t>项    目</t>
  </si>
  <si>
    <t>合 计</t>
  </si>
  <si>
    <t>基本支出</t>
  </si>
  <si>
    <t>项目支出</t>
  </si>
  <si>
    <t>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</si>
  <si>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</si>
  <si>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</si>
  <si>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</si>
  <si>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</si>
  <si>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</si>
  <si>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人大立法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</si>
  <si>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</si>
  <si>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</si>
  <si>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</si>
  <si>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</si>
  <si>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</si>
  <si>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</si>
  <si>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</si>
  <si>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</si>
  <si>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委员视察</t>
  </si>
  <si>
    <t xml:space="preserve">    事业运行（政协事务）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</si>
  <si>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</si>
  <si>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</si>
  <si>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</si>
  <si>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</si>
  <si>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</si>
  <si>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</si>
  <si>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</si>
  <si>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</si>
  <si>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</si>
  <si>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</si>
  <si>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物价管理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</si>
  <si>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</si>
  <si>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</si>
  <si>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</si>
  <si>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</si>
  <si>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</si>
  <si>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</si>
  <si>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</si>
  <si>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</si>
  <si>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</si>
  <si>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</si>
  <si>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</si>
  <si>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</si>
  <si>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机关服务（财政事务）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</si>
  <si>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</si>
  <si>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</si>
  <si>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</si>
  <si>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</si>
  <si>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</si>
  <si>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</si>
  <si>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审计业务</t>
  </si>
  <si>
    <t xml:space="preserve">    事业运行（审计事务）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</si>
  <si>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</si>
  <si>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</si>
  <si>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</si>
  <si>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政府特殊津贴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</si>
  <si>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</si>
  <si>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</si>
  <si>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</si>
  <si>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</si>
  <si>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事业运行（纪检监察事务）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</si>
  <si>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</si>
  <si>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</si>
  <si>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</si>
  <si>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事业运行（商贸事务）</t>
  </si>
  <si>
    <t xml:space="preserve">    其他商贸事务支出</t>
  </si>
  <si>
    <t xml:space="preserve">  民族事务</t>
  </si>
  <si>
    <t xml:space="preserve">    行政运行（民族事务）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</si>
  <si>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</si>
  <si>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</si>
  <si>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</si>
  <si>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</si>
  <si>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</si>
  <si>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</si>
  <si>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</si>
  <si>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</si>
  <si>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</si>
  <si>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工会事务</t>
  </si>
  <si>
    <t xml:space="preserve">    事业运行（群众团体事务）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</si>
  <si>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</si>
  <si>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</si>
  <si>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</si>
  <si>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</si>
  <si>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</si>
  <si>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</si>
  <si>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</si>
  <si>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</si>
  <si>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</si>
  <si>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</si>
  <si>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</si>
  <si>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</si>
  <si>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</si>
  <si>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</si>
  <si>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</si>
  <si>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</si>
  <si>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</si>
  <si>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</si>
  <si>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  事业运行（统战事务）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</si>
  <si>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</si>
  <si>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</si>
  <si>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</si>
  <si>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</si>
  <si>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</si>
  <si>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网信事务</t>
  </si>
  <si>
    <t xml:space="preserve">    行政运行</t>
  </si>
  <si>
    <t xml:space="preserve">    一般行政管理事务</t>
  </si>
  <si>
    <t xml:space="preserve">    事业运行</t>
  </si>
  <si>
    <t xml:space="preserve">  市场监督管理事务</t>
  </si>
  <si>
    <t xml:space="preserve">    市场主体管理</t>
  </si>
  <si>
    <t xml:space="preserve">    市场秩序执法</t>
  </si>
  <si>
    <t xml:space="preserve">    信息化建设</t>
  </si>
  <si>
    <t xml:space="preserve">    药品事务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</si>
  <si>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</si>
  <si>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</si>
  <si>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</si>
  <si>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</si>
  <si>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</si>
  <si>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</si>
  <si>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民兵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</si>
  <si>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</si>
  <si>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</si>
  <si>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</si>
  <si>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</si>
  <si>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执法办案</t>
  </si>
  <si>
    <t xml:space="preserve">    特别业务</t>
  </si>
  <si>
    <t xml:space="preserve">  国家安全</t>
  </si>
  <si>
    <t xml:space="preserve">    一般行政管理事务（国家安全）</t>
  </si>
  <si>
    <t xml:space="preserve">  检察</t>
  </si>
  <si>
    <t xml:space="preserve">    行政运行（检察）</t>
  </si>
  <si>
    <t xml:space="preserve">    一般行政管理事务（检察）</t>
  </si>
  <si>
    <t xml:space="preserve">    机关服务（检察）</t>
  </si>
  <si>
    <t xml:space="preserve">    检察监督</t>
  </si>
  <si>
    <t xml:space="preserve">    事业运行（检察）</t>
  </si>
  <si>
    <t xml:space="preserve">    其他检察支出</t>
  </si>
  <si>
    <t xml:space="preserve">  法院</t>
  </si>
  <si>
    <t xml:space="preserve">    行政运行（法院）</t>
  </si>
  <si>
    <t xml:space="preserve">    一般行政管理事务（法院）</t>
  </si>
  <si>
    <t xml:space="preserve">    案件审判</t>
  </si>
  <si>
    <t xml:space="preserve">    事业运行（法院）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</si>
  <si>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</si>
  <si>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</si>
  <si>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</si>
  <si>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</si>
  <si>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</si>
  <si>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</si>
  <si>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</si>
  <si>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</si>
  <si>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</si>
  <si>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</si>
  <si>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 xml:space="preserve">  监狱</t>
  </si>
  <si>
    <t xml:space="preserve">    行政运行（监狱）</t>
  </si>
  <si>
    <t xml:space="preserve">    犯人生活</t>
  </si>
  <si>
    <t xml:space="preserve">    狱政设施建设</t>
  </si>
  <si>
    <t xml:space="preserve">    其他监狱支出</t>
  </si>
  <si>
    <t xml:space="preserve">  强制隔离戒毒</t>
  </si>
  <si>
    <t xml:space="preserve">    行政运行（强制隔离戒毒）</t>
  </si>
  <si>
    <t xml:space="preserve">    机关服务（强制隔离戒毒）</t>
  </si>
  <si>
    <t xml:space="preserve">    强制隔离戒毒人员生活</t>
  </si>
  <si>
    <t xml:space="preserve">    强制隔离戒毒人员教育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</si>
  <si>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</si>
  <si>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</si>
  <si>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</si>
  <si>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</si>
  <si>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</si>
  <si>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</si>
  <si>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</si>
  <si>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</si>
  <si>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</si>
  <si>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</si>
  <si>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</si>
  <si>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</si>
  <si>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</si>
  <si>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</si>
  <si>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</si>
  <si>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</si>
  <si>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进修及培训</t>
  </si>
  <si>
    <t xml:space="preserve">    干部教育</t>
  </si>
  <si>
    <t xml:space="preserve">  教育费附加安排的支出</t>
  </si>
  <si>
    <t xml:space="preserve">    城市中小学教学设施（教育费附加安排的支出）</t>
  </si>
  <si>
    <t xml:space="preserve">    中等职业学校教学设施（教育费附加安排的支出）</t>
  </si>
  <si>
    <t xml:space="preserve">    其他教育费附加安排的支出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</si>
  <si>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</si>
  <si>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</si>
  <si>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</si>
  <si>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</si>
  <si>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应用研究</t>
  </si>
  <si>
    <t xml:space="preserve">    机构运行（应用研究）</t>
  </si>
  <si>
    <t xml:space="preserve">    社会公益研究</t>
  </si>
  <si>
    <t xml:space="preserve">  科技条件与服务</t>
  </si>
  <si>
    <t xml:space="preserve">    机构运行（科技条件与服务）</t>
  </si>
  <si>
    <t xml:space="preserve">    科技条件专项</t>
  </si>
  <si>
    <t xml:space="preserve">  科学技术普及</t>
  </si>
  <si>
    <t xml:space="preserve">    机构运行（科学技术普及）</t>
  </si>
  <si>
    <t xml:space="preserve">    科普活动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</si>
  <si>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</si>
  <si>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</si>
  <si>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</si>
  <si>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</si>
  <si>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行政运行（文化）</t>
  </si>
  <si>
    <t xml:space="preserve">    一般行政管理事务（文化）</t>
  </si>
  <si>
    <t xml:space="preserve">    艺术表演团体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</si>
  <si>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</si>
  <si>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</si>
  <si>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</si>
  <si>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</si>
  <si>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</si>
  <si>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</si>
  <si>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</si>
  <si>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</si>
  <si>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</si>
  <si>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</si>
  <si>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运动项目管理</t>
  </si>
  <si>
    <t xml:space="preserve">    群众体育</t>
  </si>
  <si>
    <t xml:space="preserve">  新闻出版电影</t>
  </si>
  <si>
    <t xml:space="preserve">    出版发行</t>
  </si>
  <si>
    <t xml:space="preserve">    其他新闻出版电影支出</t>
  </si>
  <si>
    <t xml:space="preserve">  广播电视</t>
  </si>
  <si>
    <t xml:space="preserve">    电视</t>
  </si>
  <si>
    <t xml:space="preserve">    其他广播电视支出</t>
  </si>
  <si>
    <t xml:space="preserve">  其他文化旅游体育与传媒支出</t>
  </si>
  <si>
    <t xml:space="preserve">    文化产业发展专项支出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</si>
  <si>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</si>
  <si>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</si>
  <si>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</si>
  <si>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</si>
  <si>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</si>
  <si>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信息化建设（人力资源和社会保障管理事务）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</si>
  <si>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</si>
  <si>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</si>
  <si>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</si>
  <si>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</si>
  <si>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</si>
  <si>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</si>
  <si>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</si>
  <si>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社会组织管理</t>
  </si>
  <si>
    <t xml:space="preserve">    行政区划和地名管理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</si>
  <si>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</si>
  <si>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</si>
  <si>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</si>
  <si>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</si>
  <si>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</si>
  <si>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</si>
  <si>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</si>
  <si>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企业改革补助</t>
  </si>
  <si>
    <t xml:space="preserve">    其他企业改革发展补助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</si>
  <si>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</si>
  <si>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</si>
  <si>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</si>
  <si>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</si>
  <si>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</si>
  <si>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</si>
  <si>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</si>
  <si>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</si>
  <si>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</si>
  <si>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</si>
  <si>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</si>
  <si>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</si>
  <si>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</si>
  <si>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</si>
  <si>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</si>
  <si>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</si>
  <si>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</si>
  <si>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</si>
  <si>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</si>
  <si>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</si>
  <si>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</si>
  <si>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</si>
  <si>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</si>
  <si>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</si>
  <si>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</si>
  <si>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  一般行政管理事务（红十字事业）</t>
  </si>
  <si>
    <t xml:space="preserve">  最低生活保障</t>
  </si>
  <si>
    <t xml:space="preserve">    城市最低生活保障金支出</t>
  </si>
  <si>
    <t xml:space="preserve">  临时救助</t>
  </si>
  <si>
    <t xml:space="preserve">    流浪乞讨人员救助支出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</si>
  <si>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</si>
  <si>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</si>
  <si>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</si>
  <si>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机关服务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</si>
  <si>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</si>
  <si>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</si>
  <si>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</si>
  <si>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</si>
  <si>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</si>
  <si>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</si>
  <si>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</si>
  <si>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</si>
  <si>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</si>
  <si>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</si>
  <si>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</si>
  <si>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</si>
  <si>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</si>
  <si>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</si>
  <si>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</si>
  <si>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</si>
  <si>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</si>
  <si>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</si>
  <si>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</si>
  <si>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</si>
  <si>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应急救治机构</t>
  </si>
  <si>
    <t xml:space="preserve">    采供血机构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</si>
  <si>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</si>
  <si>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</si>
  <si>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</si>
  <si>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</si>
  <si>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</si>
  <si>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</si>
  <si>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</si>
  <si>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</si>
  <si>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</si>
  <si>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</si>
  <si>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</si>
  <si>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</si>
  <si>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</si>
  <si>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</si>
  <si>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</si>
  <si>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</si>
  <si>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</si>
  <si>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</si>
  <si>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</si>
  <si>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</si>
  <si>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</si>
  <si>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</si>
  <si>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</si>
  <si>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</si>
  <si>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</si>
  <si>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</si>
  <si>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污染防治</t>
  </si>
  <si>
    <t>大气</t>
  </si>
  <si>
    <t xml:space="preserve">    辐射</t>
  </si>
  <si>
    <t xml:space="preserve">    其他污染防治支出</t>
  </si>
  <si>
    <t xml:space="preserve">  天然林保护</t>
  </si>
  <si>
    <t xml:space="preserve">    停伐补助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</si>
  <si>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</si>
  <si>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</si>
  <si>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</si>
  <si>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</si>
  <si>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</si>
  <si>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</si>
  <si>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</si>
  <si>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</si>
  <si>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</si>
  <si>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</si>
  <si>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</si>
  <si>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</si>
  <si>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</si>
  <si>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</si>
  <si>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</si>
  <si>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</si>
  <si>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</si>
  <si>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</si>
  <si>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</si>
  <si>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</si>
  <si>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</si>
  <si>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</si>
  <si>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</si>
  <si>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</si>
  <si>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</si>
  <si>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</si>
  <si>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</si>
  <si>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</si>
  <si>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</si>
  <si>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</si>
  <si>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</si>
  <si>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</si>
  <si>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</si>
  <si>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农产品加工与促销</t>
  </si>
  <si>
    <t xml:space="preserve">    农业资源保护修复与利用</t>
  </si>
  <si>
    <t xml:space="preserve">    农田建设</t>
  </si>
  <si>
    <t xml:space="preserve">    其他农业支出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</si>
  <si>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</si>
  <si>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</si>
  <si>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</si>
  <si>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事业机构</t>
  </si>
  <si>
    <t xml:space="preserve">    森林资源培育</t>
  </si>
  <si>
    <t xml:space="preserve">    技术推广与转化</t>
  </si>
  <si>
    <t xml:space="preserve">    森林生态效益补偿</t>
  </si>
  <si>
    <t xml:space="preserve">    动植物保护</t>
  </si>
  <si>
    <t xml:space="preserve">    林业草原防灾减灾</t>
  </si>
  <si>
    <t xml:space="preserve">    其他林业和草原支出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</si>
  <si>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</si>
  <si>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</si>
  <si>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</si>
  <si>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</si>
  <si>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</si>
  <si>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</si>
  <si>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</si>
  <si>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</si>
  <si>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</si>
  <si>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</si>
  <si>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</si>
  <si>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</si>
  <si>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</si>
  <si>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信息管理（水利）</t>
  </si>
  <si>
    <t xml:space="preserve">  扶贫</t>
  </si>
  <si>
    <t xml:space="preserve">    行政运行（扶贫）</t>
  </si>
  <si>
    <t xml:space="preserve">    一般行政管理事务（扶贫）</t>
  </si>
  <si>
    <t xml:space="preserve">    扶贫事业机构</t>
  </si>
  <si>
    <t xml:space="preserve">    其他扶贫支出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</si>
  <si>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</si>
  <si>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</si>
  <si>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</si>
  <si>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</si>
  <si>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</si>
  <si>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</si>
  <si>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</si>
  <si>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</si>
  <si>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</si>
  <si>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机关服务（公路水路运输）</t>
  </si>
  <si>
    <t xml:space="preserve">    公路养护（公路水路运输）</t>
  </si>
  <si>
    <t xml:space="preserve">    公路运输管理</t>
  </si>
  <si>
    <t xml:space="preserve">    水路运输管理支出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</si>
  <si>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</si>
  <si>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</si>
  <si>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</si>
  <si>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成品油价格改革补贴其他支出</t>
  </si>
  <si>
    <t xml:space="preserve">  邮政业支出</t>
  </si>
  <si>
    <t xml:space="preserve">    其他邮政业支出</t>
  </si>
  <si>
    <t xml:space="preserve">  车辆购置税支出</t>
  </si>
  <si>
    <t xml:space="preserve">    车辆购置税用于公路等基础设施建设支出</t>
  </si>
  <si>
    <t>资源勘探工业信息等支出</t>
  </si>
  <si>
    <t xml:space="preserve">  制造业</t>
  </si>
  <si>
    <t xml:space="preserve">    其他制造业支出</t>
  </si>
  <si>
    <t xml:space="preserve">  工业和信息产业监管</t>
  </si>
  <si>
    <t xml:space="preserve">    行政运行（工业和信息产业监管）</t>
  </si>
  <si>
    <t xml:space="preserve">    一般行政管理事务（工业和信息产业监管）</t>
  </si>
  <si>
    <t xml:space="preserve">    机关服务（工业和信息产业监管）</t>
  </si>
  <si>
    <t xml:space="preserve">    工业和信息产业支持</t>
  </si>
  <si>
    <t xml:space="preserve">    其他工业和信息产业监管支出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</si>
  <si>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</si>
  <si>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</si>
  <si>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</si>
  <si>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</si>
  <si>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</si>
  <si>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</si>
  <si>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</si>
  <si>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</si>
  <si>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</si>
  <si>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</si>
  <si>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>金融支出</t>
  </si>
  <si>
    <t xml:space="preserve">  金融部门行政支出</t>
  </si>
  <si>
    <t xml:space="preserve">    行政运行（金融部门行政支出）</t>
  </si>
  <si>
    <t xml:space="preserve">    一般行政管理事务（金融部门行政支出）</t>
  </si>
  <si>
    <t xml:space="preserve">  金融发展支出</t>
  </si>
  <si>
    <t xml:space="preserve">    其他金融发展支出</t>
  </si>
  <si>
    <t>自然资源海洋气象等支出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</si>
  <si>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</si>
  <si>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</si>
  <si>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</si>
  <si>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事业运行（国土资源事务）</t>
  </si>
  <si>
    <t xml:space="preserve">  气象事务</t>
  </si>
  <si>
    <t xml:space="preserve">    气象事业机构</t>
  </si>
  <si>
    <t xml:space="preserve">    其他气象事务支出</t>
  </si>
  <si>
    <t xml:space="preserve">  保障性安居工程支出</t>
  </si>
  <si>
    <t xml:space="preserve">    棚户区改造</t>
  </si>
  <si>
    <t xml:space="preserve">    老旧小区改造</t>
  </si>
  <si>
    <t xml:space="preserve">  住房改革支出</t>
  </si>
  <si>
    <t xml:space="preserve">    住房公积金</t>
  </si>
  <si>
    <t xml:space="preserve">  城乡社区住宅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</si>
  <si>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</si>
  <si>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</si>
  <si>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</si>
  <si>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</si>
  <si>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行政运行（粮油事务）</t>
  </si>
  <si>
    <t xml:space="preserve">    事业运行（粮油事务）</t>
  </si>
  <si>
    <t xml:space="preserve">    其他粮油事务支出</t>
  </si>
  <si>
    <t xml:space="preserve">  物资事务</t>
  </si>
  <si>
    <t xml:space="preserve">    行政运行（物资事务）</t>
  </si>
  <si>
    <t xml:space="preserve">    一般行政管理事务（物资事务）</t>
  </si>
  <si>
    <t xml:space="preserve">  应急管理事务</t>
  </si>
  <si>
    <t xml:space="preserve">    灾害风险防治</t>
  </si>
  <si>
    <t xml:space="preserve">    安全监管</t>
  </si>
  <si>
    <t xml:space="preserve">    应急救援</t>
  </si>
  <si>
    <t xml:space="preserve">  地震事务</t>
  </si>
  <si>
    <t xml:space="preserve">    地震监测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</si>
  <si>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</si>
  <si>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</si>
  <si>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</si>
  <si>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</si>
  <si>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</si>
  <si>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</si>
  <si>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</si>
  <si>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</si>
  <si>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</si>
  <si>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 xml:space="preserve">  备注：部分项目总数与分项加和数略有差异，主要是四舍五入因素所致。</t>
  </si>
  <si>
    <t>2020年市本级一般公共预算基本支出预算表
(按经济分类)</t>
  </si>
  <si>
    <t>2020年预算数</t>
  </si>
  <si>
    <t>合  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</si>
  <si>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</si>
  <si>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</si>
  <si>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</si>
  <si>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</si>
  <si>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</si>
  <si>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</si>
  <si>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</si>
  <si>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</si>
  <si>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</si>
  <si>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</si>
  <si>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</si>
  <si>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</si>
  <si>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</si>
  <si>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</si>
  <si>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</si>
  <si>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</si>
  <si>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对事业单位经常性补助</t>
  </si>
  <si>
    <t xml:space="preserve">工资福利支出 </t>
  </si>
  <si>
    <t>商品和服务支出</t>
  </si>
  <si>
    <t>其他对单位事业补助</t>
  </si>
  <si>
    <t>对个人和家庭的补助</t>
  </si>
  <si>
    <t>社会福利和救助</t>
  </si>
  <si>
    <t>生产补贴</t>
  </si>
  <si>
    <t>离退休费</t>
  </si>
  <si>
    <t>其他对个人和家庭的补助</t>
  </si>
  <si>
    <t>备注：部分项目总数与分项加和数略有差异，主要是四舍五入因素所致。</t>
  </si>
  <si>
    <t>2020年市本级一般公共预算“三公”经费支出预算表</t>
  </si>
  <si>
    <t>项      目</t>
  </si>
  <si>
    <t>2020年“三公”经费预算数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</si>
  <si>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</si>
  <si>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</si>
  <si>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</si>
  <si>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</si>
  <si>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</si>
  <si>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t>备注：</t>
    </r>
    <r>
      <rPr>
        <sz val="12"/>
        <rFont val="宋体"/>
        <family val="0"/>
      </rPr>
      <t>1.</t>
    </r>
    <r>
      <rPr>
        <sz val="12"/>
        <rFont val="宋体"/>
        <family val="0"/>
      </rPr>
      <t xml:space="preserve">本表“三公”经费包括基本支出和项目支出安排的“三公”经费，表五中仅为基本支出安排的“三公”经费，两者口径不同。
</t>
    </r>
    <r>
      <rPr>
        <sz val="12"/>
        <rFont val="宋体"/>
        <family val="0"/>
      </rPr>
      <t xml:space="preserve">      2.</t>
    </r>
    <r>
      <rPr>
        <sz val="12"/>
        <rFont val="宋体"/>
        <family val="0"/>
      </rPr>
      <t>按照有关规定，“三公”经费包括因公出国（境）费、公务接待费、公务用车购置及运行费。（</t>
    </r>
    <r>
      <rPr>
        <sz val="12"/>
        <rFont val="宋体"/>
        <family val="0"/>
      </rPr>
      <t>1）</t>
    </r>
    <r>
      <rPr>
        <sz val="12"/>
        <rFont val="宋体"/>
        <family val="0"/>
      </rPr>
      <t>因公出国（境）费指单位工作人员公务出国（境）的住宿费、差旅费、伙食补助费、杂费、培训费等支出。（2）公务接待费指单位按规定开支的各类公务接待（含外宾接待）支出。</t>
    </r>
    <r>
      <rPr>
        <sz val="12"/>
        <rFont val="宋体"/>
        <family val="0"/>
      </rPr>
      <t>（</t>
    </r>
    <r>
      <rPr>
        <sz val="12"/>
        <rFont val="宋体"/>
        <family val="0"/>
      </rPr>
      <t>3</t>
    </r>
    <r>
      <rPr>
        <sz val="12"/>
        <rFont val="宋体"/>
        <family val="0"/>
      </rPr>
      <t>）</t>
    </r>
    <r>
      <rPr>
        <sz val="12"/>
        <rFont val="宋体"/>
        <family val="0"/>
      </rPr>
      <t>公务用车购置及运行费指单位公务用车购置费及租用费、燃料费、维修费、过路过桥费、保险费、安全奖励费用等支出，公务用车指用于履行公务的机动车辆，包括领导干部专车、一般公务用车和执法执勤用车。</t>
    </r>
  </si>
  <si>
    <t>2020年市本级一般公共预算支出预算总表</t>
  </si>
  <si>
    <t>财力安排安排支出</t>
  </si>
  <si>
    <t>上年结转收入安排支出</t>
  </si>
  <si>
    <t>上级专项转移支付收入安排支出</t>
  </si>
  <si>
    <t>2020年市本级一般公共预算税收返还和转移支付预算表</t>
  </si>
  <si>
    <t>单位:万元</t>
  </si>
  <si>
    <t>中央、省级对市本级税收返还和转移支付</t>
  </si>
  <si>
    <t>市本级安排对县区转移支付</t>
  </si>
  <si>
    <t>一、税收返还</t>
  </si>
  <si>
    <t xml:space="preserve">  所得税基数返还</t>
  </si>
  <si>
    <t xml:space="preserve">  成品油税费改革税收返还</t>
  </si>
  <si>
    <t xml:space="preserve">  增值税税收返还</t>
  </si>
  <si>
    <t xml:space="preserve">  消费税税收返还</t>
  </si>
  <si>
    <t xml:space="preserve">  增值税“五五”分享税收返还（上解）</t>
  </si>
  <si>
    <t>二、一般性转移支付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</si>
  <si>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</si>
  <si>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</si>
  <si>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</si>
  <si>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</si>
  <si>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</si>
  <si>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</si>
  <si>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</si>
  <si>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</si>
  <si>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</si>
  <si>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</si>
  <si>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</si>
  <si>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</si>
  <si>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</si>
  <si>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</si>
  <si>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</si>
  <si>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</si>
  <si>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</si>
  <si>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</si>
  <si>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</si>
  <si>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</si>
  <si>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</si>
  <si>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</si>
  <si>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</si>
  <si>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</si>
  <si>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</si>
  <si>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</si>
  <si>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</si>
  <si>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</si>
  <si>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</si>
  <si>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</si>
  <si>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</si>
  <si>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</si>
  <si>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</si>
  <si>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</si>
  <si>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</si>
  <si>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>三、专项转移支付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</si>
  <si>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</si>
  <si>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</si>
  <si>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</si>
  <si>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</si>
  <si>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</si>
  <si>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</si>
  <si>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</si>
  <si>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</si>
  <si>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</si>
  <si>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</si>
  <si>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</si>
  <si>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</si>
  <si>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</si>
  <si>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</si>
  <si>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</si>
  <si>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</si>
  <si>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</si>
  <si>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</si>
  <si>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</si>
  <si>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</si>
  <si>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</si>
  <si>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2020年市本级一般公共预算对县区转移支付</t>
  </si>
  <si>
    <t>市  县</t>
  </si>
  <si>
    <t>税收返还</t>
  </si>
  <si>
    <t>一般性转移支付</t>
  </si>
  <si>
    <t>专项转移支付</t>
  </si>
  <si>
    <t>确山县</t>
  </si>
  <si>
    <t>泌阳县</t>
  </si>
  <si>
    <t>遂平县</t>
  </si>
  <si>
    <t>西平县</t>
  </si>
  <si>
    <t>上蔡县</t>
  </si>
  <si>
    <t>汝南县</t>
  </si>
  <si>
    <t>平舆县</t>
  </si>
  <si>
    <t>正阳县</t>
  </si>
  <si>
    <t>驿城区</t>
  </si>
  <si>
    <t>开发区</t>
  </si>
  <si>
    <t>2019年和2020年政府一般债务余额限额情况表</t>
  </si>
  <si>
    <t>执行数</t>
  </si>
  <si>
    <t>市本级</t>
  </si>
  <si>
    <t>县区</t>
  </si>
  <si>
    <t>一、2018年末地方政府一般债务余额实际数</t>
  </si>
  <si>
    <t>二、2019年末地方政府一般债务余额限额</t>
  </si>
  <si>
    <t>三、2019年地方政府一般债务发行额</t>
  </si>
  <si>
    <t xml:space="preserve">    中央转贷地方的国际金融组织和外国政府贷款</t>
  </si>
  <si>
    <t xml:space="preserve">    2019年地方政府一般债券发行额</t>
  </si>
  <si>
    <t>四、2019年地方政府一般债务还本额</t>
  </si>
  <si>
    <t>五、2019年末地方政府一般债务余额预计执行数</t>
  </si>
  <si>
    <t>六、2020年地方财政赤字</t>
  </si>
  <si>
    <t>七、2020年地方政府一般债务余额限额</t>
  </si>
  <si>
    <t>2019年政府一般债务分地区限额余额情况表</t>
  </si>
  <si>
    <t>地  区</t>
  </si>
  <si>
    <t>2019年限额</t>
  </si>
  <si>
    <t>2019年末余额预计执行数</t>
  </si>
  <si>
    <t>驻马店市</t>
  </si>
  <si>
    <t>驻马店市本级</t>
  </si>
  <si>
    <t>新蔡县</t>
  </si>
  <si>
    <t>2020年市本级级政府性基金收支预算总表</t>
  </si>
  <si>
    <t>预算科目</t>
  </si>
  <si>
    <t>一、政府性基金预算收入</t>
  </si>
  <si>
    <t>一、政府性基金预算支出</t>
  </si>
  <si>
    <t>二、上级补助收入</t>
  </si>
  <si>
    <t>三、下级上解收入</t>
  </si>
  <si>
    <t>四、调入资金</t>
  </si>
  <si>
    <t>二、调出资金</t>
  </si>
  <si>
    <t>五、上年结转收入</t>
  </si>
  <si>
    <t>2020年市本级政府性基金收入预算表</t>
  </si>
  <si>
    <t>2019年执行数</t>
  </si>
  <si>
    <t>比上年执行数增减额</t>
  </si>
  <si>
    <t>比上年执行数增减%</t>
  </si>
  <si>
    <t>一、国家电影事业发展专项资金收入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</si>
  <si>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</si>
  <si>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</si>
  <si>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</si>
  <si>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</si>
  <si>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六、污水处理费收入</t>
  </si>
  <si>
    <t>七、其他政府性基金收入</t>
  </si>
  <si>
    <t>2020年市本级政府性基金支出预算表</t>
  </si>
  <si>
    <t>比上年决算数增减额</t>
  </si>
  <si>
    <t>比上年决算数增减%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</si>
  <si>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</si>
  <si>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</si>
  <si>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</si>
  <si>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</si>
  <si>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</si>
  <si>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 xml:space="preserve">    可再生能源电价附加收入安排的支出</t>
  </si>
  <si>
    <t xml:space="preserve">    废弃电器电子产品处理基金支出</t>
  </si>
  <si>
    <t>三、城乡社区支出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</si>
  <si>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</si>
  <si>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</si>
  <si>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</si>
  <si>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</si>
  <si>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</si>
  <si>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</si>
  <si>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</si>
  <si>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</si>
  <si>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</si>
  <si>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</si>
  <si>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四、交通运输支出</t>
  </si>
  <si>
    <t xml:space="preserve"> 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</si>
  <si>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</si>
  <si>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</si>
  <si>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</si>
  <si>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</si>
  <si>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</si>
  <si>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旅游发展基金支出</t>
  </si>
  <si>
    <t>五、其他支出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</si>
  <si>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</si>
  <si>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</si>
  <si>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</si>
  <si>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六、债务付息支出</t>
  </si>
  <si>
    <t>合    计</t>
  </si>
  <si>
    <t>2020年市本级政府性基金支出预算明细表</t>
  </si>
  <si>
    <t>一、文化旅游体育与传媒支出</t>
  </si>
  <si>
    <t xml:space="preserve">   国家电影事业发展专项资金安排的支出</t>
  </si>
  <si>
    <t xml:space="preserve">      其他国家电影事业发展专项资金支出</t>
  </si>
  <si>
    <t>二、城乡社区支出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</si>
  <si>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</si>
  <si>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</si>
  <si>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</si>
  <si>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</si>
  <si>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</si>
  <si>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</si>
  <si>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</si>
  <si>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</si>
  <si>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</si>
  <si>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</si>
  <si>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</si>
  <si>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</si>
  <si>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</si>
  <si>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</si>
  <si>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</si>
  <si>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</si>
  <si>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</si>
  <si>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</si>
  <si>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</si>
  <si>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</si>
  <si>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</si>
  <si>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</si>
  <si>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</si>
  <si>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</si>
  <si>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三、其他支出</t>
  </si>
  <si>
    <t xml:space="preserve">    其他政府性基金安排的支出</t>
  </si>
  <si>
    <t xml:space="preserve">      体育彩票销售机构的业务费支出</t>
  </si>
  <si>
    <t xml:space="preserve">      福利彩票销售机构的业务费支出</t>
  </si>
  <si>
    <t xml:space="preserve">    彩票公益金安排的支出</t>
  </si>
  <si>
    <t xml:space="preserve">      用于社会福利的彩票公益金支出</t>
  </si>
  <si>
    <t xml:space="preserve">      用于残疾人事业的彩票公益金支出</t>
  </si>
  <si>
    <t>四、债务付息支出</t>
  </si>
  <si>
    <t xml:space="preserve">      国有土地使用权出让金债务付息支出</t>
  </si>
  <si>
    <t>2020年市本级政府性基金支出预算总表</t>
  </si>
  <si>
    <t>当年预算收入安排支出</t>
  </si>
  <si>
    <t>上级转移支付收入安排支出</t>
  </si>
  <si>
    <t>上年结转安排支出</t>
  </si>
  <si>
    <t>合   计</t>
  </si>
  <si>
    <t>2020年政府性基金转移支付预算表</t>
  </si>
  <si>
    <t>中央、省对市本级转移支付</t>
  </si>
  <si>
    <t>市本级安排转移支付</t>
  </si>
  <si>
    <t>小型水库移民扶助基金安排的支出</t>
  </si>
  <si>
    <t>大中型水库移民后期扶持基金安排的支出</t>
  </si>
  <si>
    <t>大中型水库库区基金安排的支出</t>
  </si>
  <si>
    <t>国有土地使用权出让收入安排的支出</t>
  </si>
  <si>
    <t>港口建设费安排的支出</t>
  </si>
  <si>
    <t>民航发展基金支出</t>
  </si>
  <si>
    <t>车辆通行费安排的支出</t>
  </si>
  <si>
    <t>新型墙体材料专项基金安排的支出</t>
  </si>
  <si>
    <t>彩票公益金安排的支出</t>
  </si>
  <si>
    <t>彩票发行销售机构业务费安排的支出</t>
  </si>
  <si>
    <t>国家电影事业发展专项资金安排的支出</t>
  </si>
  <si>
    <t>2019年和2020年政府专项债务余额限额情况表</t>
  </si>
  <si>
    <t>一、2018年末地方政府专项债务余额实际数</t>
  </si>
  <si>
    <t>二、2019年末地方政府专项债务余额限额</t>
  </si>
  <si>
    <t>三、2019年地方政府专项债务发行额</t>
  </si>
  <si>
    <t>四、2019年地方政府专项债务还本额</t>
  </si>
  <si>
    <t>五、2019年末地方政府专项债务余额预计执行数</t>
  </si>
  <si>
    <t>六、2020年地方政府专项债务新增限额</t>
  </si>
  <si>
    <t>七、2020年末地方政府专项债务余额限额</t>
  </si>
  <si>
    <t>2019年政府专项债务分地区限额余额情况表</t>
  </si>
  <si>
    <t>2020年市本级国有资本经营收支预算表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</si>
  <si>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</si>
  <si>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</si>
  <si>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</si>
  <si>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</si>
  <si>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</si>
  <si>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</si>
  <si>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</si>
  <si>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</si>
  <si>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</si>
  <si>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</si>
  <si>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</si>
  <si>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</si>
  <si>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</si>
  <si>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</si>
  <si>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</si>
  <si>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</si>
  <si>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</si>
  <si>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</si>
  <si>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</si>
  <si>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</si>
  <si>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</si>
  <si>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</si>
  <si>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</si>
  <si>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</si>
  <si>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</si>
  <si>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</si>
  <si>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</si>
  <si>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对外投资合作支出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</si>
  <si>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</si>
  <si>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</si>
  <si>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</si>
  <si>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</si>
  <si>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</si>
  <si>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</si>
  <si>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</si>
  <si>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</si>
  <si>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</si>
  <si>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本年支出合计</t>
  </si>
  <si>
    <t>中央专项转移支付收入</t>
  </si>
  <si>
    <t>结转下年</t>
  </si>
  <si>
    <t>2020年驻马店市国有资本经营预算收入表</t>
  </si>
  <si>
    <t>收入项目</t>
  </si>
  <si>
    <t>金额</t>
  </si>
  <si>
    <t>一、利润收入</t>
  </si>
  <si>
    <t>二、股利、股息收入</t>
  </si>
  <si>
    <t xml:space="preserve">      国有参股公司股利、股息收入</t>
  </si>
  <si>
    <t>三、产权转让收入</t>
  </si>
  <si>
    <t>四、清算收入</t>
  </si>
  <si>
    <t>五、其他国有资本经营预算收入</t>
  </si>
  <si>
    <t>加：上年结转</t>
  </si>
  <si>
    <t>总   计</t>
  </si>
  <si>
    <t>说明：全市只有市级编制国有资本经营预算。</t>
  </si>
  <si>
    <t>2020年驻马店市市本级国有资本经营预算支出表</t>
  </si>
  <si>
    <t>科目名称</t>
  </si>
  <si>
    <t>一、社会保障和就业支出</t>
  </si>
  <si>
    <t>国有资本经营预算补充社保基金支出</t>
  </si>
  <si>
    <t>二、国有资本经营预算支出</t>
  </si>
  <si>
    <t>工业商业金融等事务</t>
  </si>
  <si>
    <t>三、转移性支出</t>
  </si>
  <si>
    <t>国有资本经营预算转移支付支出</t>
  </si>
  <si>
    <t>国有资本经营预算调出资金</t>
  </si>
  <si>
    <t>总    计</t>
  </si>
  <si>
    <t>2020年驻马店市国有资本经营预算转移支付表</t>
  </si>
  <si>
    <t>国有资本经营预算转移支付</t>
  </si>
  <si>
    <t>无</t>
  </si>
  <si>
    <t>说明：2020年国有资本转移支付0万元。</t>
  </si>
  <si>
    <t>2020年驻马店市国有资本经营预算支出表</t>
  </si>
  <si>
    <t>2020年市级社会保险基金收支预算总表</t>
  </si>
  <si>
    <t>企业职工基本养老保险基金收入</t>
  </si>
  <si>
    <t>企业职工基本养老保险基金支出</t>
  </si>
  <si>
    <t>企业职工基本养老保险费收入</t>
  </si>
  <si>
    <t>基本养老金支出</t>
  </si>
  <si>
    <t>企业职工基本养老保险基金上级补助收入</t>
  </si>
  <si>
    <t>医疗补助金支出</t>
  </si>
  <si>
    <t>企业职工基本养老保险基金利息收入</t>
  </si>
  <si>
    <t>丧葬抚恤补助支出</t>
  </si>
  <si>
    <t>企业职工基本养老保险基金其他收入</t>
  </si>
  <si>
    <t>企业职工基本养老保险基金其他支出</t>
  </si>
  <si>
    <t>企业职工基本养老保险转移收入</t>
  </si>
  <si>
    <t>企业职工基本养老保险转移支出</t>
  </si>
  <si>
    <t>企业职工基本养老保险基金委托投资收益</t>
  </si>
  <si>
    <t>企业职工基本养老保险上解上级支出</t>
  </si>
  <si>
    <t>机关事业单位基本养老保险基金收入</t>
  </si>
  <si>
    <t>机关事业单位基本养老保险基金支出</t>
  </si>
  <si>
    <t>机关事业单位基本养老保险费收入</t>
  </si>
  <si>
    <t>机关事业单位基本养老保险基金财政补助收入</t>
  </si>
  <si>
    <t>机关事业单位基本养老保险基金其他支出</t>
  </si>
  <si>
    <t>机关事业单位基本养老保险基金利息收入</t>
  </si>
  <si>
    <t>机关事业单位养老保险基金其他支出</t>
  </si>
  <si>
    <t>机关事业单位基本养老保险基金委托投资收益</t>
  </si>
  <si>
    <t>机关事业单位养老保险基金转移支出</t>
  </si>
  <si>
    <t>机关事业单位养老保险基金其他收入</t>
  </si>
  <si>
    <t>机关事业单位养老保险基金转移收入</t>
  </si>
  <si>
    <t>城镇职工基本医疗保险基金收入</t>
  </si>
  <si>
    <t>城镇职工基本医疗保险基金支出</t>
  </si>
  <si>
    <t>城镇职工基本医疗保险费收入</t>
  </si>
  <si>
    <t>城镇职工基本医疗保险统筹基金支出</t>
  </si>
  <si>
    <t>城镇职工基本医疗保险基金财政补贴收入</t>
  </si>
  <si>
    <t>城镇职工基本医疗保险个人账户基金支出</t>
  </si>
  <si>
    <t>城镇职工基本医疗保险基金利息收入</t>
  </si>
  <si>
    <t>城镇职工基本医疗保险基金其他支出</t>
  </si>
  <si>
    <t>城镇职工基本医疗保险基金转移收入</t>
  </si>
  <si>
    <t>城镇职工基本医疗保险基金转移支出</t>
  </si>
  <si>
    <t>城镇职工基本医疗保险基金下级上解</t>
  </si>
  <si>
    <t>城乡居民基本医疗保险基金收入</t>
  </si>
  <si>
    <t>城乡居民基本医疗保险基金支出</t>
  </si>
  <si>
    <t>城乡居民基本医疗保险费收入</t>
  </si>
  <si>
    <t>城乡居民基本医疗保险统筹基金支出</t>
  </si>
  <si>
    <t>城乡居民基本医疗保险基金财政补贴收入</t>
  </si>
  <si>
    <t>城乡居民基本医疗保险个人账户基金支出</t>
  </si>
  <si>
    <t>城乡居民基本医疗保险基金利息收入</t>
  </si>
  <si>
    <t>城乡居民基本医疗保险基金大病支出</t>
  </si>
  <si>
    <t>城乡居民基本医疗保险基金转移支出</t>
  </si>
  <si>
    <t>工伤保险基金收入</t>
  </si>
  <si>
    <t>工伤保险基金支出</t>
  </si>
  <si>
    <t xml:space="preserve">   工伤保险费收入</t>
  </si>
  <si>
    <t xml:space="preserve">   工伤保险待遇支出</t>
  </si>
  <si>
    <t xml:space="preserve">   工伤保险基金财政补贴收入</t>
  </si>
  <si>
    <t>　 劳动能力鉴定支出</t>
  </si>
  <si>
    <t xml:space="preserve">   工伤保险基金利息收入</t>
  </si>
  <si>
    <t xml:space="preserve">   工伤预防费用支出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</si>
  <si>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工伤保险基金其他收入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</si>
  <si>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工伤保险基金其他支出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</si>
  <si>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工伤保险基金下级上解收入</t>
    </r>
  </si>
  <si>
    <t xml:space="preserve">   工伤保险基金上解上级支出</t>
  </si>
  <si>
    <t>失业保险基金收入</t>
  </si>
  <si>
    <t>失业保险基金支出</t>
  </si>
  <si>
    <t xml:space="preserve">   失业保险费收入</t>
  </si>
  <si>
    <t>失业保险金支出</t>
  </si>
  <si>
    <t xml:space="preserve">   失业保险基金财政补贴收入</t>
  </si>
  <si>
    <t>医疗保险费支出</t>
  </si>
  <si>
    <t xml:space="preserve">   失业保险基金利息收入</t>
  </si>
  <si>
    <t xml:space="preserve">   失业保险基金上级补助收入</t>
  </si>
  <si>
    <t>失业保险基金其他支出</t>
  </si>
  <si>
    <t xml:space="preserve">   失业保险基金转移收入</t>
  </si>
  <si>
    <t>职业培训补贴支出</t>
  </si>
  <si>
    <t>技能提升补贴支出</t>
  </si>
  <si>
    <t>其他费用支出</t>
  </si>
  <si>
    <t>稳定岗位补贴支出</t>
  </si>
  <si>
    <t>上解上级支出</t>
  </si>
  <si>
    <t>生育保险基金收入</t>
  </si>
  <si>
    <t>生育保险基金支出</t>
  </si>
  <si>
    <t xml:space="preserve">   生育保险费收入</t>
  </si>
  <si>
    <t xml:space="preserve">   生育医疗费用支出</t>
  </si>
  <si>
    <t xml:space="preserve">   生育保险基金补贴收入</t>
  </si>
  <si>
    <t xml:space="preserve">   生育津贴支出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</si>
  <si>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</si>
  <si>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t xml:space="preserve"> </t>
    </r>
    <r>
      <rPr>
        <sz val="12"/>
        <rFont val="宋体"/>
        <family val="0"/>
      </rPr>
      <t xml:space="preserve">  生育</t>
    </r>
    <r>
      <rPr>
        <sz val="12"/>
        <rFont val="宋体"/>
        <family val="0"/>
      </rPr>
      <t>保险基金其他支出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</si>
  <si>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生育保险基金其他收入</t>
    </r>
  </si>
  <si>
    <t xml:space="preserve">    上年结转</t>
  </si>
  <si>
    <t>预计年末滚存结余</t>
  </si>
  <si>
    <t>2019年市级社会保险基金收支预算总表</t>
  </si>
  <si>
    <t>驻马店市2019年政府债券发行及2020年预算情况表</t>
  </si>
  <si>
    <t>地区</t>
  </si>
  <si>
    <t>2019年期初余额</t>
  </si>
  <si>
    <t>2019年发行金额</t>
  </si>
  <si>
    <t>2019年还本金额</t>
  </si>
  <si>
    <t>2019年期末余额</t>
  </si>
  <si>
    <t>2019年已付利息</t>
  </si>
  <si>
    <t>2020年预计还本金额</t>
  </si>
  <si>
    <t>2020年预计付息金额</t>
  </si>
  <si>
    <t xml:space="preserve">  驻马店市</t>
  </si>
  <si>
    <t xml:space="preserve">   驻马店市本级</t>
  </si>
  <si>
    <t xml:space="preserve">    驿城区</t>
  </si>
  <si>
    <t xml:space="preserve">    西平县</t>
  </si>
  <si>
    <t xml:space="preserve">    上蔡县</t>
  </si>
  <si>
    <t xml:space="preserve">    平舆县</t>
  </si>
  <si>
    <t xml:space="preserve">    正阳县</t>
  </si>
  <si>
    <t xml:space="preserve">    确山县</t>
  </si>
  <si>
    <t xml:space="preserve">    泌阳县</t>
  </si>
  <si>
    <t xml:space="preserve">    汝南县</t>
  </si>
  <si>
    <t xml:space="preserve">    遂平县</t>
  </si>
  <si>
    <t xml:space="preserve">    新蔡县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</si>
</sst>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_);[Red]\(#,##0\)"/>
    <numFmt numFmtId="180" formatCode="0_);[Red]\(0\)"/>
    <numFmt numFmtId="181" formatCode="0.00_ "/>
    <numFmt numFmtId="182" formatCode="* #,##0.00;* \-#,##0.00;* &quot;&quot;??;@"/>
    <numFmt numFmtId="183" formatCode="0.0_ "/>
  </numFmts>
  <fonts count="55">
    <font>
      <sz val="12"/>
      <name val="宋体"/>
      <family val="0"/>
    </font>
    <font>
      <b/>
      <sz val="15"/>
      <name val="微软雅黑"/>
      <family val="2"/>
    </font>
    <font>
      <sz val="9"/>
      <name val="SimSun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11"/>
      <name val="宋体"/>
      <family val="0"/>
    </font>
    <font>
      <sz val="12"/>
      <name val="SimSun"/>
      <family val="0"/>
    </font>
    <font>
      <sz val="12"/>
      <color indexed="8"/>
      <name val="宋体"/>
      <family val="0"/>
    </font>
    <font>
      <sz val="12"/>
      <color indexed="10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20"/>
      <color indexed="10"/>
      <name val="宋体"/>
      <family val="0"/>
    </font>
    <font>
      <b/>
      <sz val="18"/>
      <color indexed="8"/>
      <name val="宋体"/>
      <family val="0"/>
    </font>
    <font>
      <sz val="11"/>
      <name val="SimSun"/>
      <family val="0"/>
    </font>
    <font>
      <sz val="14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4"/>
      <name val="方正小标宋简体"/>
      <family val="4"/>
    </font>
    <font>
      <sz val="18"/>
      <name val="黑体"/>
      <family val="3"/>
    </font>
    <font>
      <sz val="10"/>
      <name val="宋体"/>
      <family val="0"/>
    </font>
    <font>
      <b/>
      <sz val="20"/>
      <name val="黑体"/>
      <family val="3"/>
    </font>
    <font>
      <sz val="14"/>
      <name val="仿宋_GB2312"/>
      <family val="3"/>
    </font>
    <font>
      <sz val="20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SimSun"/>
      <family val="0"/>
    </font>
    <font>
      <b/>
      <sz val="20"/>
      <color rgb="FFFF0000"/>
      <name val="宋体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0" fillId="0" borderId="0">
      <alignment/>
      <protection/>
    </xf>
    <xf numFmtId="9" fontId="45" fillId="0" borderId="0" applyFont="0" applyFill="0" applyBorder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2" fillId="0" borderId="3" applyNumberFormat="0" applyFill="0" applyAlignment="0" applyProtection="0"/>
    <xf numFmtId="0" fontId="27" fillId="7" borderId="0" applyNumberFormat="0" applyBorder="0" applyAlignment="0" applyProtection="0"/>
    <xf numFmtId="0" fontId="30" fillId="0" borderId="4" applyNumberFormat="0" applyFill="0" applyAlignment="0" applyProtection="0"/>
    <xf numFmtId="0" fontId="27" fillId="3" borderId="0" applyNumberFormat="0" applyBorder="0" applyAlignment="0" applyProtection="0"/>
    <xf numFmtId="0" fontId="28" fillId="2" borderId="5" applyNumberFormat="0" applyAlignment="0" applyProtection="0"/>
    <xf numFmtId="0" fontId="37" fillId="2" borderId="1" applyNumberFormat="0" applyAlignment="0" applyProtection="0"/>
    <xf numFmtId="0" fontId="33" fillId="8" borderId="6" applyNumberFormat="0" applyAlignment="0" applyProtection="0"/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35" fillId="0" borderId="7" applyNumberFormat="0" applyFill="0" applyAlignment="0" applyProtection="0"/>
    <xf numFmtId="0" fontId="41" fillId="0" borderId="8" applyNumberFormat="0" applyFill="0" applyAlignment="0" applyProtection="0"/>
    <xf numFmtId="0" fontId="43" fillId="9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27" fillId="16" borderId="0" applyNumberFormat="0" applyBorder="0" applyAlignment="0" applyProtection="0"/>
    <xf numFmtId="0" fontId="3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</cellStyleXfs>
  <cellXfs count="30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50" fillId="0" borderId="10" xfId="0" applyNumberFormat="1" applyFont="1" applyBorder="1" applyAlignment="1">
      <alignment vertical="center" wrapText="1"/>
    </xf>
    <xf numFmtId="176" fontId="50" fillId="0" borderId="9" xfId="0" applyNumberFormat="1" applyFont="1" applyFill="1" applyBorder="1" applyAlignment="1">
      <alignment horizontal="right" vertical="center"/>
    </xf>
    <xf numFmtId="176" fontId="50" fillId="0" borderId="9" xfId="93" applyNumberFormat="1" applyFont="1" applyFill="1" applyBorder="1" applyAlignment="1">
      <alignment horizontal="right" vertical="center"/>
      <protection/>
    </xf>
    <xf numFmtId="176" fontId="50" fillId="0" borderId="9" xfId="92" applyNumberFormat="1" applyFont="1" applyFill="1" applyBorder="1" applyAlignment="1">
      <alignment horizontal="right" vertical="center"/>
      <protection/>
    </xf>
    <xf numFmtId="176" fontId="50" fillId="0" borderId="9" xfId="0" applyNumberFormat="1" applyFont="1" applyFill="1" applyBorder="1" applyAlignment="1">
      <alignment horizontal="right" vertical="center" wrapText="1"/>
    </xf>
    <xf numFmtId="176" fontId="50" fillId="0" borderId="9" xfId="91" applyNumberFormat="1" applyFont="1" applyFill="1" applyBorder="1" applyAlignment="1">
      <alignment horizontal="right" vertical="center"/>
      <protection/>
    </xf>
    <xf numFmtId="0" fontId="51" fillId="0" borderId="9" xfId="0" applyFont="1" applyFill="1" applyBorder="1" applyAlignment="1">
      <alignment horizontal="left" vertical="center" wrapText="1"/>
    </xf>
    <xf numFmtId="0" fontId="9" fillId="0" borderId="0" xfId="77" applyFont="1" applyFill="1" applyAlignment="1">
      <alignment vertical="center"/>
      <protection/>
    </xf>
    <xf numFmtId="177" fontId="0" fillId="0" borderId="0" xfId="89" applyNumberFormat="1" applyFont="1" applyFill="1" applyBorder="1" applyAlignment="1">
      <alignment horizontal="right" vertical="center"/>
      <protection/>
    </xf>
    <xf numFmtId="178" fontId="0" fillId="0" borderId="0" xfId="89" applyNumberFormat="1" applyFill="1" applyBorder="1" applyAlignment="1">
      <alignment horizontal="center" vertical="center"/>
      <protection/>
    </xf>
    <xf numFmtId="0" fontId="10" fillId="0" borderId="0" xfId="82" applyFont="1" applyFill="1" applyAlignment="1">
      <alignment horizontal="center" vertical="center"/>
      <protection/>
    </xf>
    <xf numFmtId="178" fontId="10" fillId="0" borderId="0" xfId="82" applyNumberFormat="1" applyFont="1" applyFill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177" fontId="0" fillId="0" borderId="0" xfId="82" applyNumberFormat="1" applyFont="1" applyFill="1" applyAlignment="1">
      <alignment horizontal="right" vertical="center"/>
      <protection/>
    </xf>
    <xf numFmtId="178" fontId="11" fillId="0" borderId="9" xfId="82" applyNumberFormat="1" applyFont="1" applyFill="1" applyBorder="1" applyAlignment="1">
      <alignment horizontal="center" vertical="center" wrapText="1"/>
      <protection/>
    </xf>
    <xf numFmtId="177" fontId="9" fillId="0" borderId="9" xfId="82" applyNumberFormat="1" applyFont="1" applyFill="1" applyBorder="1" applyAlignment="1">
      <alignment horizontal="center" vertical="center"/>
      <protection/>
    </xf>
    <xf numFmtId="178" fontId="11" fillId="0" borderId="9" xfId="82" applyNumberFormat="1" applyFont="1" applyFill="1" applyBorder="1" applyAlignment="1">
      <alignment horizontal="left" vertical="center" wrapText="1"/>
      <protection/>
    </xf>
    <xf numFmtId="177" fontId="11" fillId="0" borderId="9" xfId="82" applyNumberFormat="1" applyFont="1" applyFill="1" applyBorder="1" applyAlignment="1">
      <alignment horizontal="right" vertical="center" wrapText="1"/>
      <protection/>
    </xf>
    <xf numFmtId="178" fontId="7" fillId="0" borderId="9" xfId="82" applyNumberFormat="1" applyFont="1" applyFill="1" applyBorder="1" applyAlignment="1">
      <alignment horizontal="left" vertical="center" wrapText="1" indent="1"/>
      <protection/>
    </xf>
    <xf numFmtId="4" fontId="0" fillId="0" borderId="9" xfId="0" applyNumberFormat="1" applyBorder="1" applyAlignment="1">
      <alignment vertical="center" wrapText="1"/>
    </xf>
    <xf numFmtId="177" fontId="7" fillId="0" borderId="9" xfId="82" applyNumberFormat="1" applyFont="1" applyFill="1" applyBorder="1" applyAlignment="1">
      <alignment horizontal="right" vertical="center" wrapText="1"/>
      <protection/>
    </xf>
    <xf numFmtId="0" fontId="0" fillId="0" borderId="9" xfId="82" applyFont="1" applyFill="1" applyBorder="1" applyAlignment="1">
      <alignment horizontal="left" vertical="center" indent="1"/>
      <protection/>
    </xf>
    <xf numFmtId="0" fontId="0" fillId="0" borderId="9" xfId="82" applyFont="1" applyFill="1" applyBorder="1">
      <alignment vertical="center"/>
      <protection/>
    </xf>
    <xf numFmtId="0" fontId="11" fillId="0" borderId="9" xfId="82" applyNumberFormat="1" applyFont="1" applyFill="1" applyBorder="1" applyAlignment="1" applyProtection="1">
      <alignment horizontal="left" vertical="center"/>
      <protection/>
    </xf>
    <xf numFmtId="0" fontId="7" fillId="0" borderId="9" xfId="82" applyNumberFormat="1" applyFont="1" applyFill="1" applyBorder="1" applyAlignment="1" applyProtection="1">
      <alignment horizontal="left" vertical="center" indent="1"/>
      <protection/>
    </xf>
    <xf numFmtId="0" fontId="7" fillId="0" borderId="9" xfId="82" applyNumberFormat="1" applyFont="1" applyFill="1" applyBorder="1" applyAlignment="1" applyProtection="1">
      <alignment horizontal="left" vertical="center" wrapText="1" indent="1"/>
      <protection/>
    </xf>
    <xf numFmtId="177" fontId="0" fillId="0" borderId="9" xfId="82" applyNumberFormat="1" applyFont="1" applyFill="1" applyBorder="1" applyAlignment="1">
      <alignment horizontal="right" vertical="center"/>
      <protection/>
    </xf>
    <xf numFmtId="0" fontId="11" fillId="0" borderId="9" xfId="82" applyFont="1" applyFill="1" applyBorder="1" applyAlignment="1">
      <alignment horizontal="left" vertical="center"/>
      <protection/>
    </xf>
    <xf numFmtId="0" fontId="11" fillId="0" borderId="9" xfId="82" applyFont="1" applyFill="1" applyBorder="1">
      <alignment vertical="center"/>
      <protection/>
    </xf>
    <xf numFmtId="0" fontId="7" fillId="0" borderId="9" xfId="82" applyNumberFormat="1" applyFont="1" applyFill="1" applyBorder="1" applyAlignment="1" applyProtection="1">
      <alignment vertical="center"/>
      <protection/>
    </xf>
    <xf numFmtId="0" fontId="7" fillId="0" borderId="9" xfId="82" applyNumberFormat="1" applyFont="1" applyFill="1" applyBorder="1" applyAlignment="1" applyProtection="1">
      <alignment horizontal="left" vertical="center"/>
      <protection/>
    </xf>
    <xf numFmtId="0" fontId="0" fillId="0" borderId="9" xfId="82" applyFont="1" applyFill="1" applyBorder="1" applyAlignment="1">
      <alignment horizontal="left" vertical="center"/>
      <protection/>
    </xf>
    <xf numFmtId="0" fontId="11" fillId="0" borderId="9" xfId="82" applyNumberFormat="1" applyFont="1" applyFill="1" applyBorder="1" applyAlignment="1" applyProtection="1">
      <alignment horizontal="center" vertical="center"/>
      <protection/>
    </xf>
    <xf numFmtId="0" fontId="7" fillId="0" borderId="9" xfId="81" applyFont="1" applyFill="1" applyBorder="1" applyAlignment="1">
      <alignment horizontal="left" vertical="center"/>
      <protection/>
    </xf>
    <xf numFmtId="0" fontId="7" fillId="0" borderId="9" xfId="82" applyFont="1" applyFill="1" applyBorder="1" applyAlignment="1">
      <alignment horizontal="left" vertical="center"/>
      <protection/>
    </xf>
    <xf numFmtId="0" fontId="11" fillId="0" borderId="9" xfId="82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78" fontId="0" fillId="0" borderId="9" xfId="0" applyNumberForma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9" xfId="0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/>
    </xf>
    <xf numFmtId="0" fontId="9" fillId="0" borderId="0" xfId="57" applyFont="1" applyFill="1" applyBorder="1" applyAlignment="1">
      <alignment vertical="center"/>
      <protection/>
    </xf>
    <xf numFmtId="0" fontId="0" fillId="0" borderId="0" xfId="78" applyFill="1" applyBorder="1" applyAlignment="1">
      <alignment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0" fillId="0" borderId="0" xfId="78" applyFont="1" applyFill="1" applyBorder="1" applyAlignment="1">
      <alignment/>
      <protection/>
    </xf>
    <xf numFmtId="0" fontId="0" fillId="0" borderId="11" xfId="78" applyFont="1" applyFill="1" applyBorder="1" applyAlignment="1">
      <alignment horizontal="right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78" applyFont="1" applyFill="1" applyBorder="1" applyAlignment="1">
      <alignment horizontal="center" vertical="center" wrapText="1"/>
      <protection/>
    </xf>
    <xf numFmtId="0" fontId="11" fillId="0" borderId="9" xfId="86" applyFont="1" applyFill="1" applyBorder="1" applyAlignment="1">
      <alignment vertical="center"/>
      <protection/>
    </xf>
    <xf numFmtId="179" fontId="9" fillId="0" borderId="9" xfId="79" applyNumberFormat="1" applyFont="1" applyFill="1" applyBorder="1" applyAlignment="1" applyProtection="1">
      <alignment horizontal="right" vertical="center" wrapText="1"/>
      <protection/>
    </xf>
    <xf numFmtId="0" fontId="9" fillId="0" borderId="9" xfId="70" applyFont="1" applyFill="1" applyBorder="1" applyAlignment="1">
      <alignment horizontal="left" vertical="center"/>
      <protection/>
    </xf>
    <xf numFmtId="177" fontId="11" fillId="0" borderId="9" xfId="90" applyNumberFormat="1" applyFont="1" applyFill="1" applyBorder="1" applyAlignment="1">
      <alignment horizontal="right" vertical="center" wrapText="1"/>
    </xf>
    <xf numFmtId="0" fontId="7" fillId="0" borderId="9" xfId="86" applyFont="1" applyFill="1" applyBorder="1" applyAlignment="1">
      <alignment horizontal="left" vertical="center" indent="1"/>
      <protection/>
    </xf>
    <xf numFmtId="179" fontId="0" fillId="0" borderId="9" xfId="79" applyNumberFormat="1" applyFont="1" applyFill="1" applyBorder="1" applyAlignment="1" applyProtection="1">
      <alignment horizontal="right" vertical="center" wrapText="1"/>
      <protection/>
    </xf>
    <xf numFmtId="0" fontId="0" fillId="0" borderId="9" xfId="70" applyFont="1" applyFill="1" applyBorder="1" applyAlignment="1">
      <alignment horizontal="left" vertical="center" indent="1"/>
      <protection/>
    </xf>
    <xf numFmtId="177" fontId="0" fillId="0" borderId="9" xfId="90" applyNumberFormat="1" applyFont="1" applyFill="1" applyBorder="1" applyAlignment="1" applyProtection="1">
      <alignment horizontal="right" vertical="center" wrapText="1"/>
      <protection/>
    </xf>
    <xf numFmtId="0" fontId="7" fillId="0" borderId="9" xfId="86" applyFont="1" applyFill="1" applyBorder="1" applyAlignment="1">
      <alignment horizontal="left" vertical="center" wrapText="1" indent="1"/>
      <protection/>
    </xf>
    <xf numFmtId="177" fontId="7" fillId="0" borderId="9" xfId="90" applyNumberFormat="1" applyFont="1" applyFill="1" applyBorder="1" applyAlignment="1">
      <alignment horizontal="right" vertical="center" wrapText="1"/>
    </xf>
    <xf numFmtId="0" fontId="9" fillId="0" borderId="9" xfId="78" applyFont="1" applyFill="1" applyBorder="1" applyAlignment="1">
      <alignment/>
      <protection/>
    </xf>
    <xf numFmtId="0" fontId="11" fillId="0" borderId="9" xfId="86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/>
      <protection/>
    </xf>
    <xf numFmtId="0" fontId="0" fillId="0" borderId="9" xfId="78" applyFont="1" applyFill="1" applyBorder="1" applyAlignment="1">
      <alignment vertical="center" wrapText="1"/>
      <protection/>
    </xf>
    <xf numFmtId="179" fontId="0" fillId="0" borderId="9" xfId="9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177" fontId="0" fillId="0" borderId="9" xfId="90" applyNumberFormat="1" applyFont="1" applyFill="1" applyBorder="1" applyAlignment="1">
      <alignment horizontal="right" vertical="center" wrapText="1"/>
    </xf>
    <xf numFmtId="0" fontId="0" fillId="0" borderId="9" xfId="78" applyFill="1" applyBorder="1" applyAlignment="1">
      <alignment/>
      <protection/>
    </xf>
    <xf numFmtId="0" fontId="9" fillId="0" borderId="9" xfId="44" applyFont="1" applyFill="1" applyBorder="1" applyAlignment="1">
      <alignment horizontal="center" vertical="center"/>
      <protection/>
    </xf>
    <xf numFmtId="177" fontId="9" fillId="0" borderId="9" xfId="9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14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0" borderId="0" xfId="76" applyFont="1" applyFill="1">
      <alignment vertical="center"/>
      <protection/>
    </xf>
    <xf numFmtId="0" fontId="0" fillId="0" borderId="0" xfId="76" applyFill="1">
      <alignment vertical="center"/>
      <protection/>
    </xf>
    <xf numFmtId="0" fontId="9" fillId="0" borderId="0" xfId="76" applyFont="1" applyFill="1">
      <alignment vertical="center"/>
      <protection/>
    </xf>
    <xf numFmtId="0" fontId="10" fillId="0" borderId="0" xfId="76" applyFont="1" applyFill="1" applyAlignment="1">
      <alignment horizontal="center" vertical="center"/>
      <protection/>
    </xf>
    <xf numFmtId="0" fontId="15" fillId="0" borderId="0" xfId="76" applyFont="1" applyFill="1">
      <alignment vertical="center"/>
      <protection/>
    </xf>
    <xf numFmtId="0" fontId="0" fillId="0" borderId="11" xfId="76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73" applyFont="1" applyBorder="1" applyAlignment="1">
      <alignment horizontal="center" vertical="center"/>
      <protection/>
    </xf>
    <xf numFmtId="0" fontId="9" fillId="0" borderId="9" xfId="73" applyFont="1" applyBorder="1" applyAlignment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179" fontId="0" fillId="0" borderId="9" xfId="72" applyNumberFormat="1" applyFont="1" applyFill="1" applyBorder="1" applyAlignment="1" applyProtection="1">
      <alignment horizontal="right" vertical="center"/>
      <protection/>
    </xf>
    <xf numFmtId="0" fontId="9" fillId="0" borderId="9" xfId="0" applyFont="1" applyBorder="1" applyAlignment="1">
      <alignment horizontal="center" vertical="center"/>
    </xf>
    <xf numFmtId="179" fontId="9" fillId="0" borderId="9" xfId="7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0" fillId="0" borderId="0" xfId="72" applyFont="1" applyFill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right" vertical="center"/>
    </xf>
    <xf numFmtId="3" fontId="5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0" xfId="72" applyFont="1" applyFill="1">
      <alignment vertical="center"/>
      <protection/>
    </xf>
    <xf numFmtId="0" fontId="0" fillId="0" borderId="0" xfId="72" applyFont="1" applyFill="1">
      <alignment vertical="center"/>
      <protection/>
    </xf>
    <xf numFmtId="0" fontId="18" fillId="0" borderId="0" xfId="72" applyFont="1" applyFill="1" applyAlignment="1">
      <alignment horizontal="center" vertical="center"/>
      <protection/>
    </xf>
    <xf numFmtId="0" fontId="18" fillId="0" borderId="0" xfId="72" applyFont="1" applyFill="1" applyAlignment="1">
      <alignment horizontal="right" vertical="center"/>
      <protection/>
    </xf>
    <xf numFmtId="0" fontId="9" fillId="0" borderId="12" xfId="72" applyFont="1" applyFill="1" applyBorder="1" applyAlignment="1">
      <alignment horizontal="center" vertical="center"/>
      <protection/>
    </xf>
    <xf numFmtId="0" fontId="9" fillId="0" borderId="9" xfId="72" applyFont="1" applyFill="1" applyBorder="1" applyAlignment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179" fontId="9" fillId="0" borderId="9" xfId="72" applyNumberFormat="1" applyFont="1" applyFill="1" applyBorder="1" applyAlignment="1">
      <alignment horizontal="right" vertical="center"/>
      <protection/>
    </xf>
    <xf numFmtId="3" fontId="5" fillId="2" borderId="9" xfId="0" applyNumberFormat="1" applyFont="1" applyFill="1" applyBorder="1" applyAlignment="1" applyProtection="1">
      <alignment horizontal="left" vertical="center"/>
      <protection/>
    </xf>
    <xf numFmtId="179" fontId="0" fillId="0" borderId="9" xfId="72" applyNumberFormat="1" applyFont="1" applyFill="1" applyBorder="1" applyAlignment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72" applyFont="1" applyFill="1" applyBorder="1">
      <alignment vertical="center"/>
      <protection/>
    </xf>
    <xf numFmtId="0" fontId="0" fillId="0" borderId="9" xfId="72" applyFont="1" applyFill="1" applyBorder="1">
      <alignment vertical="center"/>
      <protection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" fontId="5" fillId="20" borderId="9" xfId="0" applyNumberFormat="1" applyFont="1" applyFill="1" applyBorder="1" applyAlignment="1" applyProtection="1">
      <alignment horizontal="left" vertical="center"/>
      <protection/>
    </xf>
    <xf numFmtId="0" fontId="16" fillId="0" borderId="9" xfId="0" applyFont="1" applyFill="1" applyBorder="1" applyAlignment="1">
      <alignment horizontal="center" vertical="center"/>
    </xf>
    <xf numFmtId="0" fontId="9" fillId="0" borderId="9" xfId="72" applyNumberFormat="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3" fontId="5" fillId="2" borderId="9" xfId="0" applyNumberFormat="1" applyFont="1" applyFill="1" applyBorder="1" applyAlignment="1" applyProtection="1">
      <alignment vertical="center"/>
      <protection/>
    </xf>
    <xf numFmtId="0" fontId="2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3" fontId="3" fillId="0" borderId="9" xfId="0" applyNumberFormat="1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3" fontId="7" fillId="0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9" fillId="0" borderId="9" xfId="0" applyFont="1" applyFill="1" applyBorder="1" applyAlignment="1">
      <alignment vertical="center"/>
    </xf>
    <xf numFmtId="0" fontId="0" fillId="0" borderId="0" xfId="71">
      <alignment/>
      <protection/>
    </xf>
    <xf numFmtId="0" fontId="0" fillId="0" borderId="0" xfId="87" applyFill="1" applyAlignment="1">
      <alignment vertical="center" wrapText="1"/>
      <protection/>
    </xf>
    <xf numFmtId="0" fontId="0" fillId="0" borderId="0" xfId="87" applyFont="1" applyFill="1">
      <alignment vertical="center"/>
      <protection/>
    </xf>
    <xf numFmtId="0" fontId="9" fillId="0" borderId="0" xfId="87" applyFont="1" applyFill="1">
      <alignment vertical="center"/>
      <protection/>
    </xf>
    <xf numFmtId="0" fontId="0" fillId="0" borderId="0" xfId="87" applyFill="1" applyAlignment="1">
      <alignment horizontal="center" vertical="center"/>
      <protection/>
    </xf>
    <xf numFmtId="0" fontId="0" fillId="0" borderId="0" xfId="87" applyFill="1">
      <alignment vertical="center"/>
      <protection/>
    </xf>
    <xf numFmtId="0" fontId="9" fillId="0" borderId="0" xfId="87" applyFont="1" applyFill="1" applyAlignment="1">
      <alignment horizontal="left" vertical="center"/>
      <protection/>
    </xf>
    <xf numFmtId="0" fontId="9" fillId="0" borderId="0" xfId="87" applyFont="1" applyFill="1" applyAlignment="1">
      <alignment horizontal="center" vertical="center"/>
      <protection/>
    </xf>
    <xf numFmtId="0" fontId="10" fillId="0" borderId="0" xfId="71" applyFont="1" applyAlignment="1">
      <alignment horizontal="center" vertical="center" wrapText="1"/>
      <protection/>
    </xf>
    <xf numFmtId="0" fontId="21" fillId="0" borderId="0" xfId="87" applyFont="1" applyFill="1" applyAlignment="1">
      <alignment horizontal="center" vertical="center"/>
      <protection/>
    </xf>
    <xf numFmtId="0" fontId="5" fillId="0" borderId="0" xfId="87" applyFont="1" applyFill="1" applyAlignment="1">
      <alignment horizontal="center" vertical="center"/>
      <protection/>
    </xf>
    <xf numFmtId="0" fontId="9" fillId="0" borderId="9" xfId="87" applyFont="1" applyFill="1" applyBorder="1" applyAlignment="1">
      <alignment horizontal="center" vertical="center" wrapText="1"/>
      <protection/>
    </xf>
    <xf numFmtId="0" fontId="0" fillId="0" borderId="9" xfId="87" applyFont="1" applyFill="1" applyBorder="1" applyAlignment="1">
      <alignment horizontal="center" vertical="center"/>
      <protection/>
    </xf>
    <xf numFmtId="0" fontId="0" fillId="0" borderId="9" xfId="87" applyNumberFormat="1" applyFont="1" applyFill="1" applyBorder="1" applyAlignment="1">
      <alignment horizontal="center" vertical="center"/>
      <protection/>
    </xf>
    <xf numFmtId="0" fontId="7" fillId="0" borderId="9" xfId="22" applyNumberFormat="1" applyFont="1" applyFill="1" applyBorder="1" applyAlignment="1">
      <alignment horizontal="center" vertical="center"/>
    </xf>
    <xf numFmtId="0" fontId="9" fillId="0" borderId="9" xfId="87" applyFont="1" applyFill="1" applyBorder="1" applyAlignment="1">
      <alignment horizontal="center" vertical="center"/>
      <protection/>
    </xf>
    <xf numFmtId="0" fontId="9" fillId="0" borderId="9" xfId="87" applyNumberFormat="1" applyFont="1" applyFill="1" applyBorder="1" applyAlignment="1">
      <alignment horizontal="center" vertical="center"/>
      <protection/>
    </xf>
    <xf numFmtId="0" fontId="9" fillId="0" borderId="9" xfId="87" applyNumberFormat="1" applyFont="1" applyFill="1" applyBorder="1" applyAlignment="1">
      <alignment horizontal="center" vertical="center" wrapText="1"/>
      <protection/>
    </xf>
    <xf numFmtId="0" fontId="0" fillId="0" borderId="13" xfId="87" applyFont="1" applyFill="1" applyBorder="1" applyAlignment="1">
      <alignment horizontal="left" vertical="center" wrapText="1"/>
      <protection/>
    </xf>
    <xf numFmtId="0" fontId="0" fillId="0" borderId="13" xfId="87" applyFont="1" applyFill="1" applyBorder="1" applyAlignment="1">
      <alignment horizontal="center" vertical="center" wrapText="1"/>
      <protection/>
    </xf>
    <xf numFmtId="0" fontId="0" fillId="0" borderId="0" xfId="87" applyFont="1" applyFill="1" applyAlignment="1">
      <alignment horizontal="center" vertical="center"/>
      <protection/>
    </xf>
    <xf numFmtId="0" fontId="9" fillId="0" borderId="0" xfId="75" applyFont="1" applyFill="1" applyAlignment="1">
      <alignment vertical="center"/>
      <protection/>
    </xf>
    <xf numFmtId="0" fontId="0" fillId="0" borderId="0" xfId="75" applyFont="1" applyFill="1" applyAlignment="1">
      <alignment vertical="center" wrapText="1"/>
      <protection/>
    </xf>
    <xf numFmtId="0" fontId="0" fillId="0" borderId="0" xfId="75" applyFont="1" applyFill="1" applyAlignment="1">
      <alignment vertical="center"/>
      <protection/>
    </xf>
    <xf numFmtId="0" fontId="9" fillId="0" borderId="0" xfId="75" applyFont="1" applyFill="1" applyAlignment="1">
      <alignment vertical="center" wrapText="1"/>
      <protection/>
    </xf>
    <xf numFmtId="0" fontId="10" fillId="0" borderId="0" xfId="75" applyFont="1" applyFill="1" applyAlignment="1">
      <alignment horizontal="center" vertical="center"/>
      <protection/>
    </xf>
    <xf numFmtId="0" fontId="5" fillId="0" borderId="11" xfId="75" applyFont="1" applyFill="1" applyBorder="1" applyAlignment="1">
      <alignment horizontal="right" vertical="center"/>
      <protection/>
    </xf>
    <xf numFmtId="0" fontId="9" fillId="0" borderId="9" xfId="75" applyFont="1" applyFill="1" applyBorder="1" applyAlignment="1">
      <alignment horizontal="center" vertical="center" wrapText="1"/>
      <protection/>
    </xf>
    <xf numFmtId="178" fontId="9" fillId="0" borderId="9" xfId="28" applyNumberFormat="1" applyFont="1" applyFill="1" applyBorder="1" applyAlignment="1">
      <alignment horizontal="center" vertical="center" wrapText="1"/>
      <protection/>
    </xf>
    <xf numFmtId="177" fontId="9" fillId="0" borderId="15" xfId="75" applyNumberFormat="1" applyFont="1" applyFill="1" applyBorder="1" applyAlignment="1">
      <alignment horizontal="center" vertical="center" wrapText="1"/>
      <protection/>
    </xf>
    <xf numFmtId="178" fontId="9" fillId="0" borderId="9" xfId="28" applyNumberFormat="1" applyFont="1" applyFill="1" applyBorder="1" applyAlignment="1">
      <alignment horizontal="left" vertical="center" wrapText="1"/>
      <protection/>
    </xf>
    <xf numFmtId="177" fontId="9" fillId="0" borderId="9" xfId="75" applyNumberFormat="1" applyFont="1" applyFill="1" applyBorder="1" applyAlignment="1">
      <alignment horizontal="right" vertical="center" wrapText="1"/>
      <protection/>
    </xf>
    <xf numFmtId="177" fontId="9" fillId="0" borderId="9" xfId="75" applyNumberFormat="1" applyFont="1" applyFill="1" applyBorder="1" applyAlignment="1">
      <alignment horizontal="right" vertical="center"/>
      <protection/>
    </xf>
    <xf numFmtId="178" fontId="0" fillId="0" borderId="9" xfId="28" applyNumberFormat="1" applyFont="1" applyFill="1" applyBorder="1" applyAlignment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78" fontId="0" fillId="0" borderId="9" xfId="28" applyNumberFormat="1" applyFont="1" applyFill="1" applyBorder="1" applyAlignment="1">
      <alignment vertical="center" wrapText="1"/>
      <protection/>
    </xf>
    <xf numFmtId="3" fontId="0" fillId="0" borderId="0" xfId="75" applyNumberFormat="1" applyFont="1" applyFill="1" applyAlignment="1">
      <alignment vertical="center"/>
      <protection/>
    </xf>
    <xf numFmtId="1" fontId="5" fillId="0" borderId="9" xfId="0" applyNumberFormat="1" applyFont="1" applyFill="1" applyBorder="1" applyAlignment="1" applyProtection="1">
      <alignment vertical="center"/>
      <protection locked="0"/>
    </xf>
    <xf numFmtId="177" fontId="0" fillId="0" borderId="9" xfId="75" applyNumberFormat="1" applyFont="1" applyFill="1" applyBorder="1" applyAlignment="1">
      <alignment horizontal="right" vertical="center" wrapText="1"/>
      <protection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177" fontId="9" fillId="0" borderId="9" xfId="75" applyNumberFormat="1" applyFont="1" applyFill="1" applyBorder="1" applyAlignment="1">
      <alignment vertical="center" wrapText="1"/>
      <protection/>
    </xf>
    <xf numFmtId="177" fontId="0" fillId="0" borderId="9" xfId="75" applyNumberFormat="1" applyFont="1" applyFill="1" applyBorder="1" applyAlignment="1">
      <alignment vertical="center" wrapText="1"/>
      <protection/>
    </xf>
    <xf numFmtId="49" fontId="9" fillId="0" borderId="9" xfId="84" applyNumberFormat="1" applyFont="1" applyFill="1" applyBorder="1" applyAlignment="1">
      <alignment vertical="center"/>
      <protection/>
    </xf>
    <xf numFmtId="0" fontId="5" fillId="0" borderId="9" xfId="0" applyFont="1" applyBorder="1" applyAlignment="1" applyProtection="1">
      <alignment horizontal="right" vertical="center"/>
      <protection locked="0"/>
    </xf>
    <xf numFmtId="177" fontId="0" fillId="0" borderId="9" xfId="75" applyNumberFormat="1" applyFont="1" applyFill="1" applyBorder="1" applyAlignment="1">
      <alignment vertical="center"/>
      <protection/>
    </xf>
    <xf numFmtId="1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1" fontId="3" fillId="2" borderId="9" xfId="0" applyNumberFormat="1" applyFont="1" applyFill="1" applyBorder="1" applyAlignment="1" applyProtection="1">
      <alignment horizontal="right" vertical="center"/>
      <protection locked="0"/>
    </xf>
    <xf numFmtId="177" fontId="9" fillId="0" borderId="9" xfId="75" applyNumberFormat="1" applyFont="1" applyFill="1" applyBorder="1" applyAlignment="1">
      <alignment vertical="center"/>
      <protection/>
    </xf>
    <xf numFmtId="0" fontId="5" fillId="0" borderId="9" xfId="0" applyFont="1" applyBorder="1" applyAlignment="1" applyProtection="1">
      <alignment vertical="center"/>
      <protection locked="0"/>
    </xf>
    <xf numFmtId="0" fontId="0" fillId="0" borderId="13" xfId="75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180" fontId="20" fillId="0" borderId="0" xfId="0" applyNumberFormat="1" applyFont="1" applyAlignment="1">
      <alignment horizontal="right" vertical="center"/>
    </xf>
    <xf numFmtId="180" fontId="9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0" fontId="0" fillId="0" borderId="9" xfId="0" applyNumberFormat="1" applyFont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Alignment="1">
      <alignment vertical="center"/>
    </xf>
    <xf numFmtId="0" fontId="0" fillId="0" borderId="0" xfId="85" applyFont="1" applyFill="1" applyAlignment="1">
      <alignment vertical="center"/>
      <protection/>
    </xf>
    <xf numFmtId="0" fontId="0" fillId="0" borderId="0" xfId="85" applyFont="1" applyAlignment="1">
      <alignment vertical="center"/>
      <protection/>
    </xf>
    <xf numFmtId="180" fontId="0" fillId="0" borderId="0" xfId="85" applyNumberFormat="1" applyFont="1" applyAlignment="1">
      <alignment horizontal="right" vertical="center"/>
      <protection/>
    </xf>
    <xf numFmtId="182" fontId="0" fillId="0" borderId="0" xfId="67" applyNumberFormat="1" applyFont="1" applyFill="1" applyAlignment="1" applyProtection="1">
      <alignment vertical="center" wrapText="1"/>
      <protection/>
    </xf>
    <xf numFmtId="180" fontId="0" fillId="0" borderId="0" xfId="67" applyNumberFormat="1" applyFont="1" applyFill="1" applyAlignment="1" applyProtection="1">
      <alignment horizontal="right" vertical="center" wrapText="1"/>
      <protection/>
    </xf>
    <xf numFmtId="0" fontId="10" fillId="0" borderId="0" xfId="85" applyNumberFormat="1" applyFont="1" applyFill="1" applyAlignment="1" applyProtection="1">
      <alignment horizontal="center" vertical="center" wrapText="1"/>
      <protection/>
    </xf>
    <xf numFmtId="0" fontId="10" fillId="0" borderId="0" xfId="85" applyNumberFormat="1" applyFont="1" applyFill="1" applyAlignment="1" applyProtection="1">
      <alignment horizontal="center" vertical="center"/>
      <protection/>
    </xf>
    <xf numFmtId="0" fontId="9" fillId="0" borderId="0" xfId="85" applyNumberFormat="1" applyFont="1" applyFill="1" applyAlignment="1" applyProtection="1">
      <alignment vertical="center"/>
      <protection/>
    </xf>
    <xf numFmtId="180" fontId="9" fillId="0" borderId="0" xfId="85" applyNumberFormat="1" applyFont="1" applyFill="1" applyAlignment="1" applyProtection="1">
      <alignment horizontal="right" vertical="center"/>
      <protection/>
    </xf>
    <xf numFmtId="0" fontId="9" fillId="0" borderId="9" xfId="85" applyNumberFormat="1" applyFont="1" applyFill="1" applyBorder="1" applyAlignment="1" applyProtection="1">
      <alignment horizontal="center" vertical="center" wrapText="1"/>
      <protection/>
    </xf>
    <xf numFmtId="180" fontId="9" fillId="0" borderId="9" xfId="66" applyNumberFormat="1" applyFont="1" applyBorder="1" applyAlignment="1">
      <alignment horizontal="center" vertical="center" wrapText="1"/>
      <protection/>
    </xf>
    <xf numFmtId="3" fontId="9" fillId="0" borderId="9" xfId="85" applyNumberFormat="1" applyFont="1" applyFill="1" applyBorder="1" applyAlignment="1" applyProtection="1">
      <alignment horizontal="center" vertical="center" wrapText="1"/>
      <protection/>
    </xf>
    <xf numFmtId="49" fontId="9" fillId="0" borderId="9" xfId="85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 indent="1"/>
    </xf>
    <xf numFmtId="3" fontId="0" fillId="0" borderId="9" xfId="85" applyNumberFormat="1" applyFont="1" applyFill="1" applyBorder="1" applyAlignment="1" applyProtection="1">
      <alignment horizontal="center" vertical="center" wrapText="1"/>
      <protection/>
    </xf>
    <xf numFmtId="49" fontId="0" fillId="0" borderId="9" xfId="85" applyNumberFormat="1" applyFont="1" applyFill="1" applyBorder="1" applyAlignment="1" applyProtection="1">
      <alignment horizontal="left" vertical="center" wrapText="1"/>
      <protection/>
    </xf>
    <xf numFmtId="180" fontId="0" fillId="0" borderId="0" xfId="80" applyNumberFormat="1" applyFont="1" applyFill="1" applyBorder="1" applyAlignment="1">
      <alignment horizontal="left" vertical="center" wrapText="1"/>
      <protection/>
    </xf>
    <xf numFmtId="180" fontId="0" fillId="0" borderId="0" xfId="0" applyNumberFormat="1" applyFont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0" fillId="0" borderId="9" xfId="83" applyNumberFormat="1" applyFont="1" applyFill="1" applyBorder="1" applyAlignment="1" applyProtection="1">
      <alignment horizontal="center" vertical="center"/>
      <protection/>
    </xf>
    <xf numFmtId="177" fontId="0" fillId="0" borderId="9" xfId="83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vertical="center"/>
    </xf>
    <xf numFmtId="49" fontId="0" fillId="0" borderId="9" xfId="83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9" xfId="0" applyFont="1" applyFill="1" applyBorder="1" applyAlignment="1">
      <alignment vertical="center"/>
    </xf>
    <xf numFmtId="1" fontId="16" fillId="0" borderId="9" xfId="0" applyNumberFormat="1" applyFont="1" applyFill="1" applyBorder="1" applyAlignment="1">
      <alignment horizontal="right" vertical="center" wrapText="1"/>
    </xf>
    <xf numFmtId="183" fontId="16" fillId="0" borderId="9" xfId="0" applyNumberFormat="1" applyFont="1" applyFill="1" applyBorder="1" applyAlignment="1">
      <alignment horizontal="right" vertical="center" wrapText="1"/>
    </xf>
    <xf numFmtId="183" fontId="5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88" applyFont="1" applyFill="1">
      <alignment/>
      <protection/>
    </xf>
    <xf numFmtId="0" fontId="24" fillId="0" borderId="0" xfId="88" applyNumberFormat="1" applyFont="1" applyFill="1" applyAlignment="1" applyProtection="1">
      <alignment horizontal="center" vertical="center"/>
      <protection/>
    </xf>
    <xf numFmtId="0" fontId="0" fillId="0" borderId="0" xfId="88" applyNumberFormat="1" applyFont="1" applyFill="1" applyAlignment="1" applyProtection="1">
      <alignment horizontal="right" vertical="center"/>
      <protection/>
    </xf>
    <xf numFmtId="0" fontId="9" fillId="0" borderId="9" xfId="88" applyNumberFormat="1" applyFont="1" applyFill="1" applyBorder="1" applyAlignment="1" applyProtection="1">
      <alignment horizontal="center" vertical="center"/>
      <protection/>
    </xf>
    <xf numFmtId="3" fontId="0" fillId="0" borderId="9" xfId="88" applyNumberFormat="1" applyFont="1" applyFill="1" applyBorder="1" applyAlignment="1" applyProtection="1">
      <alignment horizontal="left" vertical="center"/>
      <protection/>
    </xf>
    <xf numFmtId="3" fontId="0" fillId="0" borderId="9" xfId="88" applyNumberFormat="1" applyFont="1" applyFill="1" applyBorder="1" applyAlignment="1" applyProtection="1">
      <alignment horizontal="right" vertical="center"/>
      <protection/>
    </xf>
    <xf numFmtId="3" fontId="0" fillId="0" borderId="9" xfId="88" applyNumberFormat="1" applyFont="1" applyFill="1" applyBorder="1" applyAlignment="1" applyProtection="1">
      <alignment horizontal="left" vertical="center" wrapText="1"/>
      <protection/>
    </xf>
    <xf numFmtId="3" fontId="9" fillId="0" borderId="9" xfId="88" applyNumberFormat="1" applyFont="1" applyFill="1" applyBorder="1" applyAlignment="1" applyProtection="1">
      <alignment horizontal="center" vertical="center"/>
      <protection/>
    </xf>
    <xf numFmtId="3" fontId="9" fillId="0" borderId="9" xfId="88" applyNumberFormat="1" applyFont="1" applyFill="1" applyBorder="1" applyAlignment="1" applyProtection="1">
      <alignment horizontal="right" vertical="center"/>
      <protection/>
    </xf>
    <xf numFmtId="3" fontId="0" fillId="0" borderId="0" xfId="88" applyNumberFormat="1" applyFont="1" applyFill="1">
      <alignment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9年财力测算情况11.19人代会 2" xfId="28"/>
    <cellStyle name="百分比 2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12-29日省政府常务会议材料附件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2010年收入财力预测（20101011）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_1、政府组成部门预算分析-基本支出" xfId="66"/>
    <cellStyle name="常规_0C0E50DD51360000E0530A0804CB2C68" xfId="67"/>
    <cellStyle name="40% - 强调文字颜色 6" xfId="68"/>
    <cellStyle name="60% - 强调文字颜色 6" xfId="69"/>
    <cellStyle name="常规 11" xfId="70"/>
    <cellStyle name="常规 15_2017年财政收支预算" xfId="71"/>
    <cellStyle name="常规 13" xfId="72"/>
    <cellStyle name="常规 15" xfId="73"/>
    <cellStyle name="常规 2" xfId="74"/>
    <cellStyle name="常规 15_1.3日 2017年预算草案 - 副本" xfId="75"/>
    <cellStyle name="常规_2007基金预算" xfId="76"/>
    <cellStyle name="常规_2010年收入财力预测（20101011）_全省社会保险基金" xfId="77"/>
    <cellStyle name="常规_2012年国有资本经营预算收支总表" xfId="78"/>
    <cellStyle name="常规_2012年基金收支预算草案12" xfId="79"/>
    <cellStyle name="常规_2014年公共财政支出预算表（到项级科目）" xfId="80"/>
    <cellStyle name="常规_2016年全省社会保险基金收支预算表细化" xfId="81"/>
    <cellStyle name="常规_2016年省本级社会保险基金收支预算表细化" xfId="82"/>
    <cellStyle name="常规_40D129F20FD147A7BEB71C635229C749" xfId="83"/>
    <cellStyle name="常规_4268D4A09C5B01B0E0530A0804CB4AF3" xfId="84"/>
    <cellStyle name="常规_EE70A06373940074E0430A0804CB0074" xfId="85"/>
    <cellStyle name="常规_Xl0000068" xfId="86"/>
    <cellStyle name="常规_附件：2012年出口退税基数及超基数上解情况表" xfId="87"/>
    <cellStyle name="常规_河南省2011年度财政总决算生成表20120425" xfId="88"/>
    <cellStyle name="常规_全省社会保险基金" xfId="89"/>
    <cellStyle name="千位分隔 2" xfId="90"/>
    <cellStyle name="常规_债务负担情况表（2009.2）" xfId="91"/>
    <cellStyle name="常规_Sheet1" xfId="92"/>
    <cellStyle name="样式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5" sqref="B5"/>
    </sheetView>
  </sheetViews>
  <sheetFormatPr defaultColWidth="9.125" defaultRowHeight="14.25"/>
  <cols>
    <col min="1" max="1" width="26.25390625" style="290" customWidth="1"/>
    <col min="2" max="2" width="16.125" style="290" customWidth="1"/>
    <col min="3" max="3" width="27.875" style="290" customWidth="1"/>
    <col min="4" max="4" width="12.75390625" style="290" customWidth="1"/>
    <col min="5" max="218" width="9.125" style="290" customWidth="1"/>
    <col min="219" max="16384" width="9.125" style="290" customWidth="1"/>
  </cols>
  <sheetData>
    <row r="1" ht="22.5" customHeight="1">
      <c r="A1" s="146"/>
    </row>
    <row r="2" spans="1:4" ht="38.25" customHeight="1">
      <c r="A2" s="291" t="s">
        <v>0</v>
      </c>
      <c r="B2" s="291"/>
      <c r="C2" s="291"/>
      <c r="D2" s="291"/>
    </row>
    <row r="3" spans="1:4" ht="28.5" customHeight="1">
      <c r="A3" s="292" t="s">
        <v>1</v>
      </c>
      <c r="B3" s="292"/>
      <c r="C3" s="292"/>
      <c r="D3" s="292"/>
    </row>
    <row r="4" spans="1:4" ht="24" customHeight="1">
      <c r="A4" s="243" t="s">
        <v>2</v>
      </c>
      <c r="B4" s="293" t="s">
        <v>3</v>
      </c>
      <c r="C4" s="243" t="s">
        <v>2</v>
      </c>
      <c r="D4" s="293" t="s">
        <v>4</v>
      </c>
    </row>
    <row r="5" spans="1:4" ht="26.25" customHeight="1">
      <c r="A5" s="294" t="s">
        <v>5</v>
      </c>
      <c r="B5" s="295">
        <v>359679</v>
      </c>
      <c r="C5" s="294" t="s">
        <v>6</v>
      </c>
      <c r="D5" s="295">
        <v>679703</v>
      </c>
    </row>
    <row r="6" spans="1:4" ht="26.25" customHeight="1">
      <c r="A6" s="294" t="s">
        <v>7</v>
      </c>
      <c r="B6" s="295">
        <f>SUM(B7:B9)</f>
        <v>192384</v>
      </c>
      <c r="C6" s="296"/>
      <c r="D6" s="295"/>
    </row>
    <row r="7" spans="1:4" ht="26.25" customHeight="1">
      <c r="A7" s="294" t="s">
        <v>8</v>
      </c>
      <c r="B7" s="295">
        <v>35901</v>
      </c>
      <c r="C7" s="294"/>
      <c r="D7" s="295"/>
    </row>
    <row r="8" spans="1:4" ht="26.25" customHeight="1">
      <c r="A8" s="294" t="s">
        <v>9</v>
      </c>
      <c r="B8" s="295">
        <v>138333</v>
      </c>
      <c r="C8" s="294"/>
      <c r="D8" s="295"/>
    </row>
    <row r="9" spans="1:4" ht="26.25" customHeight="1">
      <c r="A9" s="294" t="s">
        <v>10</v>
      </c>
      <c r="B9" s="295">
        <v>18150</v>
      </c>
      <c r="C9" s="294"/>
      <c r="D9" s="295"/>
    </row>
    <row r="10" spans="1:4" ht="26.25" customHeight="1">
      <c r="A10" s="294" t="s">
        <v>11</v>
      </c>
      <c r="B10" s="295">
        <v>9529</v>
      </c>
      <c r="C10" s="294"/>
      <c r="D10" s="295"/>
    </row>
    <row r="11" spans="1:4" ht="26.25" customHeight="1">
      <c r="A11" s="294" t="s">
        <v>12</v>
      </c>
      <c r="B11" s="295"/>
      <c r="C11" s="294"/>
      <c r="D11" s="295"/>
    </row>
    <row r="12" spans="1:4" ht="26.25" customHeight="1">
      <c r="A12" s="294" t="s">
        <v>13</v>
      </c>
      <c r="B12" s="295"/>
      <c r="C12" s="294" t="s">
        <v>14</v>
      </c>
      <c r="D12" s="295">
        <v>6732</v>
      </c>
    </row>
    <row r="13" spans="1:4" ht="26.25" customHeight="1">
      <c r="A13" s="294" t="s">
        <v>15</v>
      </c>
      <c r="B13" s="295">
        <v>20000</v>
      </c>
      <c r="C13" s="294" t="s">
        <v>16</v>
      </c>
      <c r="D13" s="295">
        <v>32157</v>
      </c>
    </row>
    <row r="14" spans="1:4" ht="26.25" customHeight="1">
      <c r="A14" s="294" t="s">
        <v>17</v>
      </c>
      <c r="B14" s="295">
        <v>137000</v>
      </c>
      <c r="C14" s="294" t="s">
        <v>18</v>
      </c>
      <c r="D14" s="295"/>
    </row>
    <row r="15" spans="1:4" ht="26.25" customHeight="1">
      <c r="A15" s="294"/>
      <c r="B15" s="295"/>
      <c r="C15" s="294"/>
      <c r="D15" s="295"/>
    </row>
    <row r="16" spans="1:5" ht="26.25" customHeight="1">
      <c r="A16" s="297" t="s">
        <v>19</v>
      </c>
      <c r="B16" s="298">
        <f>B5+B6+B10+B11+B12+B13+B14</f>
        <v>718592</v>
      </c>
      <c r="C16" s="297" t="s">
        <v>20</v>
      </c>
      <c r="D16" s="298">
        <f>D5+D12+D13</f>
        <v>718592</v>
      </c>
      <c r="E16" s="299"/>
    </row>
    <row r="17" ht="19.5" customHeight="1"/>
    <row r="35" ht="14.25">
      <c r="D35" s="299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6" sqref="I6"/>
    </sheetView>
  </sheetViews>
  <sheetFormatPr defaultColWidth="9.00390625" defaultRowHeight="14.25"/>
  <cols>
    <col min="1" max="1" width="35.375" style="0" customWidth="1"/>
    <col min="2" max="7" width="12.375" style="0" customWidth="1"/>
  </cols>
  <sheetData>
    <row r="1" spans="1:7" ht="45.75" customHeight="1">
      <c r="A1" s="85" t="s">
        <v>694</v>
      </c>
      <c r="B1" s="85"/>
      <c r="C1" s="85"/>
      <c r="D1" s="85"/>
      <c r="E1" s="85"/>
      <c r="F1" s="85"/>
      <c r="G1" s="85"/>
    </row>
    <row r="2" ht="14.25">
      <c r="G2" t="s">
        <v>1</v>
      </c>
    </row>
    <row r="3" spans="1:7" ht="33" customHeight="1">
      <c r="A3" s="87" t="s">
        <v>22</v>
      </c>
      <c r="B3" s="87" t="s">
        <v>24</v>
      </c>
      <c r="C3" s="87"/>
      <c r="D3" s="87"/>
      <c r="E3" s="87" t="s">
        <v>695</v>
      </c>
      <c r="F3" s="87"/>
      <c r="G3" s="87"/>
    </row>
    <row r="4" spans="1:7" ht="33" customHeight="1">
      <c r="A4" s="87"/>
      <c r="B4" s="87" t="s">
        <v>87</v>
      </c>
      <c r="C4" s="87" t="s">
        <v>696</v>
      </c>
      <c r="D4" s="87" t="s">
        <v>697</v>
      </c>
      <c r="E4" s="87" t="s">
        <v>87</v>
      </c>
      <c r="F4" s="87" t="s">
        <v>696</v>
      </c>
      <c r="G4" s="87" t="s">
        <v>697</v>
      </c>
    </row>
    <row r="5" spans="1:7" ht="39" customHeight="1">
      <c r="A5" s="91" t="s">
        <v>698</v>
      </c>
      <c r="B5" s="92"/>
      <c r="C5" s="92"/>
      <c r="D5" s="92"/>
      <c r="E5" s="167">
        <v>1147057.940253</v>
      </c>
      <c r="F5" s="92">
        <v>439553.029973</v>
      </c>
      <c r="G5" s="90">
        <f aca="true" t="shared" si="0" ref="G5:G11">E5-F5</f>
        <v>707504.91028</v>
      </c>
    </row>
    <row r="6" spans="1:7" ht="39" customHeight="1">
      <c r="A6" s="91" t="s">
        <v>699</v>
      </c>
      <c r="B6" s="167">
        <v>1517680</v>
      </c>
      <c r="C6" s="92">
        <v>551391</v>
      </c>
      <c r="D6" s="92">
        <f>B6-C6</f>
        <v>966289</v>
      </c>
      <c r="E6" s="92"/>
      <c r="F6" s="92"/>
      <c r="G6" s="90"/>
    </row>
    <row r="7" spans="1:7" ht="39" customHeight="1">
      <c r="A7" s="91" t="s">
        <v>700</v>
      </c>
      <c r="B7" s="92"/>
      <c r="C7" s="92"/>
      <c r="D7" s="92"/>
      <c r="E7" s="92">
        <v>240463</v>
      </c>
      <c r="F7" s="92">
        <v>90861</v>
      </c>
      <c r="G7" s="90">
        <f t="shared" si="0"/>
        <v>149602</v>
      </c>
    </row>
    <row r="8" spans="1:7" ht="39" customHeight="1">
      <c r="A8" s="91" t="s">
        <v>701</v>
      </c>
      <c r="B8" s="92"/>
      <c r="C8" s="92"/>
      <c r="D8" s="92"/>
      <c r="E8" s="92"/>
      <c r="F8" s="92"/>
      <c r="G8" s="90"/>
    </row>
    <row r="9" spans="1:7" ht="39" customHeight="1">
      <c r="A9" s="91" t="s">
        <v>702</v>
      </c>
      <c r="B9" s="92"/>
      <c r="C9" s="92"/>
      <c r="D9" s="92"/>
      <c r="E9" s="92">
        <v>240463</v>
      </c>
      <c r="F9" s="92">
        <v>90861</v>
      </c>
      <c r="G9" s="90">
        <f t="shared" si="0"/>
        <v>149602</v>
      </c>
    </row>
    <row r="10" spans="1:7" ht="39" customHeight="1">
      <c r="A10" s="91" t="s">
        <v>703</v>
      </c>
      <c r="B10" s="92"/>
      <c r="C10" s="92"/>
      <c r="D10" s="92"/>
      <c r="E10" s="92">
        <v>108605.02445699999</v>
      </c>
      <c r="F10" s="92">
        <v>42367.44070000001</v>
      </c>
      <c r="G10" s="90">
        <f t="shared" si="0"/>
        <v>66237.58375699999</v>
      </c>
    </row>
    <row r="11" spans="1:7" ht="39" customHeight="1">
      <c r="A11" s="91" t="s">
        <v>704</v>
      </c>
      <c r="B11" s="90"/>
      <c r="C11" s="90"/>
      <c r="D11" s="90"/>
      <c r="E11" s="90">
        <v>1278963.1558659999</v>
      </c>
      <c r="F11" s="90">
        <v>488046.58927299996</v>
      </c>
      <c r="G11" s="90">
        <f t="shared" si="0"/>
        <v>790916.566593</v>
      </c>
    </row>
    <row r="12" spans="1:7" ht="39" customHeight="1">
      <c r="A12" s="91" t="s">
        <v>705</v>
      </c>
      <c r="B12" s="90"/>
      <c r="C12" s="90"/>
      <c r="D12" s="90"/>
      <c r="E12" s="90"/>
      <c r="F12" s="90"/>
      <c r="G12" s="90"/>
    </row>
    <row r="13" spans="1:7" ht="39" customHeight="1">
      <c r="A13" s="91" t="s">
        <v>706</v>
      </c>
      <c r="B13" s="90"/>
      <c r="C13" s="90"/>
      <c r="D13" s="90"/>
      <c r="E13" s="90"/>
      <c r="F13" s="90"/>
      <c r="G13" s="90"/>
    </row>
  </sheetData>
  <sheetProtection/>
  <mergeCells count="4">
    <mergeCell ref="A1:G1"/>
    <mergeCell ref="B3:D3"/>
    <mergeCell ref="E3:G3"/>
    <mergeCell ref="A3:A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7" sqref="D7"/>
    </sheetView>
  </sheetViews>
  <sheetFormatPr defaultColWidth="9.00390625" defaultRowHeight="14.25"/>
  <cols>
    <col min="1" max="1" width="16.375" style="0" customWidth="1"/>
    <col min="2" max="4" width="25.25390625" style="0" customWidth="1"/>
  </cols>
  <sheetData>
    <row r="1" spans="1:3" ht="55.5" customHeight="1">
      <c r="A1" s="85" t="s">
        <v>707</v>
      </c>
      <c r="B1" s="85"/>
      <c r="C1" s="85"/>
    </row>
    <row r="2" ht="24" customHeight="1">
      <c r="C2" s="86" t="s">
        <v>1</v>
      </c>
    </row>
    <row r="3" spans="1:3" ht="45" customHeight="1">
      <c r="A3" s="87" t="s">
        <v>708</v>
      </c>
      <c r="B3" s="87" t="s">
        <v>709</v>
      </c>
      <c r="C3" s="87" t="s">
        <v>710</v>
      </c>
    </row>
    <row r="4" spans="1:4" ht="42.75" customHeight="1">
      <c r="A4" s="88" t="s">
        <v>711</v>
      </c>
      <c r="B4" s="89">
        <v>1517680</v>
      </c>
      <c r="C4" s="89">
        <v>1278963.1558659999</v>
      </c>
      <c r="D4" s="166"/>
    </row>
    <row r="5" spans="1:3" ht="42.75" customHeight="1">
      <c r="A5" s="88" t="s">
        <v>712</v>
      </c>
      <c r="B5" s="89">
        <v>551391</v>
      </c>
      <c r="C5" s="89">
        <v>488046.58927299996</v>
      </c>
    </row>
    <row r="6" spans="1:3" ht="42.75" customHeight="1">
      <c r="A6" s="88" t="s">
        <v>692</v>
      </c>
      <c r="B6" s="89">
        <v>39900</v>
      </c>
      <c r="C6" s="89">
        <v>35627.840000000004</v>
      </c>
    </row>
    <row r="7" spans="1:3" ht="42.75" customHeight="1">
      <c r="A7" s="88" t="s">
        <v>687</v>
      </c>
      <c r="B7" s="89">
        <v>98354</v>
      </c>
      <c r="C7" s="89">
        <v>87085.19</v>
      </c>
    </row>
    <row r="8" spans="1:3" ht="42.75" customHeight="1">
      <c r="A8" s="88" t="s">
        <v>688</v>
      </c>
      <c r="B8" s="89">
        <v>137471</v>
      </c>
      <c r="C8" s="89">
        <v>113502.98605800001</v>
      </c>
    </row>
    <row r="9" spans="1:3" ht="42.75" customHeight="1">
      <c r="A9" s="88" t="s">
        <v>690</v>
      </c>
      <c r="B9" s="89">
        <v>50556</v>
      </c>
      <c r="C9" s="89">
        <v>44794.130631</v>
      </c>
    </row>
    <row r="10" spans="1:3" ht="42.75" customHeight="1">
      <c r="A10" s="88" t="s">
        <v>691</v>
      </c>
      <c r="B10" s="89">
        <v>99697</v>
      </c>
      <c r="C10" s="89">
        <v>65245.671126</v>
      </c>
    </row>
    <row r="11" spans="1:3" ht="42.75" customHeight="1">
      <c r="A11" s="88" t="s">
        <v>684</v>
      </c>
      <c r="B11" s="89">
        <v>47451</v>
      </c>
      <c r="C11" s="89">
        <v>30399.345</v>
      </c>
    </row>
    <row r="12" spans="1:3" ht="42.75" customHeight="1">
      <c r="A12" s="88" t="s">
        <v>685</v>
      </c>
      <c r="B12" s="89">
        <v>119036.00000000001</v>
      </c>
      <c r="C12" s="89">
        <v>107169.385438</v>
      </c>
    </row>
    <row r="13" spans="1:3" ht="42.75" customHeight="1">
      <c r="A13" s="88" t="s">
        <v>689</v>
      </c>
      <c r="B13" s="89">
        <v>66162</v>
      </c>
      <c r="C13" s="89">
        <v>60404.469186999995</v>
      </c>
    </row>
    <row r="14" spans="1:3" ht="42.75" customHeight="1">
      <c r="A14" s="88" t="s">
        <v>686</v>
      </c>
      <c r="B14" s="89">
        <v>92559</v>
      </c>
      <c r="C14" s="89">
        <v>77541.337163</v>
      </c>
    </row>
    <row r="15" spans="1:3" ht="42.75" customHeight="1">
      <c r="A15" s="90" t="s">
        <v>713</v>
      </c>
      <c r="B15" s="89">
        <v>215103</v>
      </c>
      <c r="C15" s="90">
        <v>169146.21198999998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J4" sqref="J4"/>
    </sheetView>
  </sheetViews>
  <sheetFormatPr defaultColWidth="9.125" defaultRowHeight="14.25"/>
  <cols>
    <col min="1" max="1" width="25.625" style="152" customWidth="1"/>
    <col min="2" max="2" width="12.75390625" style="152" customWidth="1"/>
    <col min="3" max="3" width="31.25390625" style="152" customWidth="1"/>
    <col min="4" max="4" width="12.75390625" style="152" customWidth="1"/>
    <col min="5" max="248" width="9.125" style="152" customWidth="1"/>
    <col min="249" max="16384" width="9.125" style="152" customWidth="1"/>
  </cols>
  <sheetData>
    <row r="1" ht="21" customHeight="1">
      <c r="A1" s="153"/>
    </row>
    <row r="2" spans="1:6" ht="50.25" customHeight="1">
      <c r="A2" s="154" t="s">
        <v>714</v>
      </c>
      <c r="B2" s="154"/>
      <c r="C2" s="154"/>
      <c r="D2" s="154"/>
      <c r="E2" s="155"/>
      <c r="F2" s="155"/>
    </row>
    <row r="3" spans="2:8" ht="28.5" customHeight="1">
      <c r="B3" s="156"/>
      <c r="C3" s="156"/>
      <c r="D3" s="156" t="s">
        <v>612</v>
      </c>
      <c r="E3" s="157"/>
      <c r="F3" s="157"/>
      <c r="G3" s="156"/>
      <c r="H3" s="156"/>
    </row>
    <row r="4" spans="1:4" ht="40.5" customHeight="1">
      <c r="A4" s="158" t="s">
        <v>715</v>
      </c>
      <c r="B4" s="158" t="s">
        <v>3</v>
      </c>
      <c r="C4" s="158" t="s">
        <v>715</v>
      </c>
      <c r="D4" s="158" t="s">
        <v>4</v>
      </c>
    </row>
    <row r="5" spans="1:4" ht="27" customHeight="1">
      <c r="A5" s="159" t="s">
        <v>716</v>
      </c>
      <c r="B5" s="160">
        <v>448800</v>
      </c>
      <c r="C5" s="159" t="s">
        <v>717</v>
      </c>
      <c r="D5" s="160">
        <v>333172</v>
      </c>
    </row>
    <row r="6" spans="1:4" ht="36.75" customHeight="1">
      <c r="A6" s="159" t="s">
        <v>718</v>
      </c>
      <c r="B6" s="161">
        <v>870</v>
      </c>
      <c r="D6" s="160"/>
    </row>
    <row r="7" spans="1:4" ht="27" customHeight="1">
      <c r="A7" s="159" t="s">
        <v>719</v>
      </c>
      <c r="B7" s="160"/>
      <c r="C7" s="162"/>
      <c r="D7" s="160"/>
    </row>
    <row r="8" spans="1:4" ht="27" customHeight="1">
      <c r="A8" s="159" t="s">
        <v>720</v>
      </c>
      <c r="B8" s="160"/>
      <c r="C8" s="159" t="s">
        <v>721</v>
      </c>
      <c r="D8" s="160">
        <v>137000</v>
      </c>
    </row>
    <row r="9" spans="1:4" ht="27" customHeight="1">
      <c r="A9" s="159" t="s">
        <v>722</v>
      </c>
      <c r="B9" s="163">
        <v>20502</v>
      </c>
      <c r="C9" s="159"/>
      <c r="D9" s="160"/>
    </row>
    <row r="10" spans="1:4" ht="27" customHeight="1">
      <c r="A10" s="159"/>
      <c r="B10" s="160"/>
      <c r="D10" s="160"/>
    </row>
    <row r="11" spans="1:5" ht="27" customHeight="1">
      <c r="A11" s="158" t="s">
        <v>19</v>
      </c>
      <c r="B11" s="164">
        <f>SUM(B5:B9)</f>
        <v>470172</v>
      </c>
      <c r="C11" s="158" t="s">
        <v>20</v>
      </c>
      <c r="D11" s="164">
        <f>D5+D8</f>
        <v>470172</v>
      </c>
      <c r="E11" s="165"/>
    </row>
  </sheetData>
  <sheetProtection/>
  <protectedRanges>
    <protectedRange sqref="B9" name="区域1_1"/>
  </protectedRanges>
  <mergeCells count="2">
    <mergeCell ref="A2:D2"/>
    <mergeCell ref="E3:F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9" sqref="G9"/>
    </sheetView>
  </sheetViews>
  <sheetFormatPr defaultColWidth="8.75390625" defaultRowHeight="14.25"/>
  <cols>
    <col min="1" max="1" width="37.875" style="0" customWidth="1"/>
    <col min="2" max="2" width="15.125" style="0" customWidth="1"/>
    <col min="3" max="3" width="14.375" style="0" customWidth="1"/>
    <col min="4" max="4" width="14.875" style="0" customWidth="1"/>
    <col min="5" max="5" width="13.50390625" style="0" customWidth="1"/>
  </cols>
  <sheetData>
    <row r="1" s="145" customFormat="1" ht="18.75" customHeight="1">
      <c r="A1" s="146"/>
    </row>
    <row r="2" spans="1:5" s="145" customFormat="1" ht="22.5" customHeight="1">
      <c r="A2" s="147" t="s">
        <v>723</v>
      </c>
      <c r="B2" s="147"/>
      <c r="C2" s="147"/>
      <c r="D2" s="147"/>
      <c r="E2" s="147"/>
    </row>
    <row r="3" spans="1:5" s="145" customFormat="1" ht="20.25" customHeight="1">
      <c r="A3" s="148"/>
      <c r="B3" s="149"/>
      <c r="E3" s="145" t="s">
        <v>1</v>
      </c>
    </row>
    <row r="4" spans="1:5" s="48" customFormat="1" ht="35.25" customHeight="1">
      <c r="A4" s="131" t="s">
        <v>22</v>
      </c>
      <c r="B4" s="137" t="s">
        <v>724</v>
      </c>
      <c r="C4" s="137" t="s">
        <v>570</v>
      </c>
      <c r="D4" s="137" t="s">
        <v>725</v>
      </c>
      <c r="E4" s="137" t="s">
        <v>726</v>
      </c>
    </row>
    <row r="5" spans="1:5" s="145" customFormat="1" ht="30" customHeight="1">
      <c r="A5" s="150" t="s">
        <v>727</v>
      </c>
      <c r="B5" s="140"/>
      <c r="C5" s="140"/>
      <c r="D5" s="140"/>
      <c r="E5" s="128">
        <f aca="true" t="shared" si="0" ref="E5:E12">IF(B5=0,"",ROUND(D5/B5*100,1))</f>
      </c>
    </row>
    <row r="6" spans="1:5" s="145" customFormat="1" ht="30" customHeight="1">
      <c r="A6" s="120" t="s">
        <v>728</v>
      </c>
      <c r="B6" s="140">
        <v>9264</v>
      </c>
      <c r="C6" s="140">
        <v>9000</v>
      </c>
      <c r="D6" s="140">
        <f>C6-B6</f>
        <v>-264</v>
      </c>
      <c r="E6" s="128">
        <f t="shared" si="0"/>
        <v>-2.8</v>
      </c>
    </row>
    <row r="7" spans="1:5" s="145" customFormat="1" ht="30" customHeight="1">
      <c r="A7" s="120" t="s">
        <v>729</v>
      </c>
      <c r="B7" s="140"/>
      <c r="C7" s="140"/>
      <c r="D7" s="140">
        <f>C7-B7</f>
        <v>0</v>
      </c>
      <c r="E7" s="128">
        <f t="shared" si="0"/>
      </c>
    </row>
    <row r="8" spans="1:5" s="145" customFormat="1" ht="30" customHeight="1">
      <c r="A8" s="120" t="s">
        <v>730</v>
      </c>
      <c r="B8" s="140">
        <v>394500</v>
      </c>
      <c r="C8" s="140">
        <v>386000</v>
      </c>
      <c r="D8" s="140">
        <f>C8-B8</f>
        <v>-8500</v>
      </c>
      <c r="E8" s="128">
        <f t="shared" si="0"/>
        <v>-2.2</v>
      </c>
    </row>
    <row r="9" spans="1:5" s="145" customFormat="1" ht="30" customHeight="1">
      <c r="A9" s="120" t="s">
        <v>731</v>
      </c>
      <c r="B9" s="140">
        <v>56075</v>
      </c>
      <c r="C9" s="140">
        <v>50000</v>
      </c>
      <c r="D9" s="140">
        <f>C9-B9</f>
        <v>-6075</v>
      </c>
      <c r="E9" s="128">
        <f t="shared" si="0"/>
        <v>-10.8</v>
      </c>
    </row>
    <row r="10" spans="1:5" s="145" customFormat="1" ht="30" customHeight="1">
      <c r="A10" s="120" t="s">
        <v>732</v>
      </c>
      <c r="B10" s="140">
        <v>3919</v>
      </c>
      <c r="C10" s="140">
        <v>3800</v>
      </c>
      <c r="D10" s="140">
        <f>C10-B10</f>
        <v>-119</v>
      </c>
      <c r="E10" s="128">
        <f t="shared" si="0"/>
        <v>-3</v>
      </c>
    </row>
    <row r="11" spans="1:5" s="145" customFormat="1" ht="30" customHeight="1">
      <c r="A11" s="120" t="s">
        <v>733</v>
      </c>
      <c r="B11" s="140"/>
      <c r="C11" s="140"/>
      <c r="D11" s="140"/>
      <c r="E11" s="128">
        <f t="shared" si="0"/>
      </c>
    </row>
    <row r="12" spans="1:5" s="145" customFormat="1" ht="30" customHeight="1">
      <c r="A12" s="131" t="s">
        <v>571</v>
      </c>
      <c r="B12" s="138">
        <f>SUM(B5:B11)</f>
        <v>463758</v>
      </c>
      <c r="C12" s="138">
        <f>SUM(C5:C11)</f>
        <v>448800</v>
      </c>
      <c r="D12" s="138">
        <f>SUM(D5:D11)</f>
        <v>-14958</v>
      </c>
      <c r="E12" s="151">
        <f t="shared" si="0"/>
        <v>-3.2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I40" sqref="I40"/>
    </sheetView>
  </sheetViews>
  <sheetFormatPr defaultColWidth="8.75390625" defaultRowHeight="14.25"/>
  <cols>
    <col min="1" max="1" width="53.625" style="133" customWidth="1"/>
    <col min="2" max="2" width="14.125" style="133" customWidth="1"/>
    <col min="3" max="3" width="14.75390625" style="133" customWidth="1"/>
    <col min="4" max="4" width="11.625" style="133" customWidth="1"/>
    <col min="5" max="5" width="11.875" style="133" customWidth="1"/>
    <col min="6" max="24" width="9.00390625" style="133" bestFit="1" customWidth="1"/>
    <col min="25" max="16384" width="8.75390625" style="133" customWidth="1"/>
  </cols>
  <sheetData>
    <row r="1" ht="16.5" customHeight="1">
      <c r="A1" s="134"/>
    </row>
    <row r="2" spans="1:5" ht="23.25" customHeight="1">
      <c r="A2" s="135" t="s">
        <v>734</v>
      </c>
      <c r="B2" s="135"/>
      <c r="C2" s="135"/>
      <c r="D2" s="135"/>
      <c r="E2" s="135"/>
    </row>
    <row r="3" spans="1:5" ht="24.75" customHeight="1">
      <c r="A3" s="136"/>
      <c r="B3" s="136"/>
      <c r="E3" t="s">
        <v>1</v>
      </c>
    </row>
    <row r="4" spans="1:5" ht="31.5" customHeight="1">
      <c r="A4" s="131" t="s">
        <v>22</v>
      </c>
      <c r="B4" s="137" t="s">
        <v>724</v>
      </c>
      <c r="C4" s="137" t="s">
        <v>570</v>
      </c>
      <c r="D4" s="137" t="s">
        <v>735</v>
      </c>
      <c r="E4" s="137" t="s">
        <v>736</v>
      </c>
    </row>
    <row r="5" spans="1:5" ht="19.5" customHeight="1">
      <c r="A5" s="120" t="s">
        <v>737</v>
      </c>
      <c r="B5" s="138">
        <f>B6</f>
        <v>60</v>
      </c>
      <c r="C5" s="138">
        <f>C6</f>
        <v>67</v>
      </c>
      <c r="D5" s="139">
        <f>D6</f>
        <v>7</v>
      </c>
      <c r="E5" s="128">
        <f aca="true" t="shared" si="0" ref="E5:E37">IF(B5=0,"",ROUND(D5/B5*100,1))</f>
        <v>11.7</v>
      </c>
    </row>
    <row r="6" spans="1:5" ht="19.5" customHeight="1">
      <c r="A6" s="124" t="s">
        <v>738</v>
      </c>
      <c r="B6" s="140">
        <v>60</v>
      </c>
      <c r="C6" s="140">
        <v>67</v>
      </c>
      <c r="D6" s="139">
        <f>C6-B6</f>
        <v>7</v>
      </c>
      <c r="E6" s="128">
        <f t="shared" si="0"/>
        <v>11.7</v>
      </c>
    </row>
    <row r="7" spans="1:5" ht="19.5" customHeight="1">
      <c r="A7" s="120" t="s">
        <v>739</v>
      </c>
      <c r="B7" s="139"/>
      <c r="C7" s="139"/>
      <c r="D7" s="139">
        <f>SUM(D8:D9)</f>
        <v>0</v>
      </c>
      <c r="E7" s="128">
        <f t="shared" si="0"/>
      </c>
    </row>
    <row r="8" spans="1:5" ht="19.5" customHeight="1">
      <c r="A8" s="124" t="s">
        <v>740</v>
      </c>
      <c r="B8" s="140"/>
      <c r="C8" s="140"/>
      <c r="D8" s="140">
        <f>C8-B8</f>
        <v>0</v>
      </c>
      <c r="E8" s="128">
        <f t="shared" si="0"/>
      </c>
    </row>
    <row r="9" spans="1:5" ht="19.5" customHeight="1" hidden="1">
      <c r="A9" s="124" t="s">
        <v>741</v>
      </c>
      <c r="B9" s="140"/>
      <c r="C9" s="140"/>
      <c r="D9" s="140"/>
      <c r="E9" s="128">
        <f t="shared" si="0"/>
      </c>
    </row>
    <row r="10" spans="1:5" ht="19.5" customHeight="1" hidden="1">
      <c r="A10" s="120" t="s">
        <v>742</v>
      </c>
      <c r="B10" s="140"/>
      <c r="C10" s="140"/>
      <c r="D10" s="140"/>
      <c r="E10" s="128">
        <f t="shared" si="0"/>
      </c>
    </row>
    <row r="11" spans="1:5" ht="19.5" customHeight="1" hidden="1">
      <c r="A11" s="120" t="s">
        <v>743</v>
      </c>
      <c r="B11" s="140"/>
      <c r="C11" s="140"/>
      <c r="D11" s="140"/>
      <c r="E11" s="128">
        <f t="shared" si="0"/>
      </c>
    </row>
    <row r="12" spans="1:5" ht="19.5" customHeight="1">
      <c r="A12" s="120" t="s">
        <v>744</v>
      </c>
      <c r="B12" s="138">
        <f>SUM(B13:B22)</f>
        <v>277748</v>
      </c>
      <c r="C12" s="138">
        <f>SUM(C13:C22)</f>
        <v>323262</v>
      </c>
      <c r="D12" s="138">
        <f>SUM(D13:D22)</f>
        <v>45514</v>
      </c>
      <c r="E12" s="128">
        <f t="shared" si="0"/>
        <v>16.4</v>
      </c>
    </row>
    <row r="13" spans="1:5" ht="19.5" customHeight="1">
      <c r="A13" s="141" t="s">
        <v>745</v>
      </c>
      <c r="B13" s="140">
        <v>191040</v>
      </c>
      <c r="C13" s="140">
        <v>246129</v>
      </c>
      <c r="D13" s="140">
        <f aca="true" t="shared" si="1" ref="D13:D18">C13-B13</f>
        <v>55089</v>
      </c>
      <c r="E13" s="128">
        <f t="shared" si="0"/>
        <v>28.8</v>
      </c>
    </row>
    <row r="14" spans="1:5" ht="19.5" customHeight="1">
      <c r="A14" s="141" t="s">
        <v>746</v>
      </c>
      <c r="B14" s="140">
        <v>9740</v>
      </c>
      <c r="C14" s="140">
        <v>5336</v>
      </c>
      <c r="D14" s="140">
        <f t="shared" si="1"/>
        <v>-4404</v>
      </c>
      <c r="E14" s="128">
        <f t="shared" si="0"/>
        <v>-45.2</v>
      </c>
    </row>
    <row r="15" spans="1:5" ht="19.5" customHeight="1">
      <c r="A15" s="141" t="s">
        <v>747</v>
      </c>
      <c r="B15" s="140">
        <v>130</v>
      </c>
      <c r="C15" s="140"/>
      <c r="D15" s="140">
        <f t="shared" si="1"/>
        <v>-130</v>
      </c>
      <c r="E15" s="128">
        <f t="shared" si="0"/>
        <v>-100</v>
      </c>
    </row>
    <row r="16" spans="1:5" ht="19.5" customHeight="1">
      <c r="A16" s="141" t="s">
        <v>748</v>
      </c>
      <c r="B16" s="140">
        <v>44083</v>
      </c>
      <c r="C16" s="140">
        <v>66822</v>
      </c>
      <c r="D16" s="140">
        <f t="shared" si="1"/>
        <v>22739</v>
      </c>
      <c r="E16" s="128">
        <f t="shared" si="0"/>
        <v>51.6</v>
      </c>
    </row>
    <row r="17" spans="1:5" ht="19.5" customHeight="1">
      <c r="A17" s="141" t="s">
        <v>749</v>
      </c>
      <c r="B17" s="140">
        <v>3355</v>
      </c>
      <c r="C17" s="140">
        <v>4975</v>
      </c>
      <c r="D17" s="140">
        <f t="shared" si="1"/>
        <v>1620</v>
      </c>
      <c r="E17" s="128">
        <f t="shared" si="0"/>
        <v>48.3</v>
      </c>
    </row>
    <row r="18" spans="1:5" ht="19.5" customHeight="1">
      <c r="A18" s="141" t="s">
        <v>750</v>
      </c>
      <c r="B18" s="140">
        <v>29400</v>
      </c>
      <c r="C18" s="140"/>
      <c r="D18" s="140">
        <f t="shared" si="1"/>
        <v>-29400</v>
      </c>
      <c r="E18" s="128">
        <f t="shared" si="0"/>
        <v>-100</v>
      </c>
    </row>
    <row r="19" spans="1:5" ht="19.5" customHeight="1">
      <c r="A19" s="141" t="s">
        <v>751</v>
      </c>
      <c r="B19" s="140"/>
      <c r="C19" s="140"/>
      <c r="D19" s="140"/>
      <c r="E19" s="128">
        <f t="shared" si="0"/>
      </c>
    </row>
    <row r="20" spans="1:5" ht="19.5" customHeight="1">
      <c r="A20" s="141" t="s">
        <v>752</v>
      </c>
      <c r="B20" s="140"/>
      <c r="C20" s="140"/>
      <c r="D20" s="140"/>
      <c r="E20" s="128">
        <f t="shared" si="0"/>
      </c>
    </row>
    <row r="21" spans="1:5" ht="19.5" customHeight="1">
      <c r="A21" s="141" t="s">
        <v>753</v>
      </c>
      <c r="B21" s="80"/>
      <c r="C21" s="80"/>
      <c r="D21" s="80"/>
      <c r="E21" s="128">
        <f t="shared" si="0"/>
      </c>
    </row>
    <row r="22" spans="1:5" ht="19.5" customHeight="1">
      <c r="A22" s="141" t="s">
        <v>754</v>
      </c>
      <c r="B22" s="80"/>
      <c r="C22" s="80"/>
      <c r="D22" s="80"/>
      <c r="E22" s="128"/>
    </row>
    <row r="23" spans="1:5" ht="19.5" customHeight="1">
      <c r="A23" s="124" t="s">
        <v>755</v>
      </c>
      <c r="B23" s="139"/>
      <c r="C23" s="139"/>
      <c r="D23" s="139">
        <f>SUM(D24:D29)</f>
        <v>0</v>
      </c>
      <c r="E23" s="128">
        <f t="shared" si="0"/>
      </c>
    </row>
    <row r="24" spans="1:5" ht="19.5" customHeight="1" hidden="1">
      <c r="A24" s="142" t="s">
        <v>756</v>
      </c>
      <c r="B24" s="80"/>
      <c r="C24" s="80"/>
      <c r="D24" s="80"/>
      <c r="E24" s="128">
        <f t="shared" si="0"/>
      </c>
    </row>
    <row r="25" spans="1:5" ht="19.5" customHeight="1">
      <c r="A25" s="143" t="s">
        <v>757</v>
      </c>
      <c r="B25" s="80"/>
      <c r="C25" s="80"/>
      <c r="D25" s="80">
        <f>C25-B25</f>
        <v>0</v>
      </c>
      <c r="E25" s="128">
        <f t="shared" si="0"/>
      </c>
    </row>
    <row r="26" spans="1:5" ht="19.5" customHeight="1" hidden="1">
      <c r="A26" s="143" t="s">
        <v>758</v>
      </c>
      <c r="B26" s="80"/>
      <c r="C26" s="80"/>
      <c r="D26" s="80"/>
      <c r="E26" s="128">
        <f t="shared" si="0"/>
      </c>
    </row>
    <row r="27" spans="1:5" ht="19.5" customHeight="1" hidden="1">
      <c r="A27" s="143" t="s">
        <v>759</v>
      </c>
      <c r="B27" s="80"/>
      <c r="C27" s="80"/>
      <c r="D27" s="80"/>
      <c r="E27" s="128">
        <f t="shared" si="0"/>
      </c>
    </row>
    <row r="28" spans="1:5" ht="19.5" customHeight="1" hidden="1">
      <c r="A28" s="143" t="s">
        <v>760</v>
      </c>
      <c r="B28" s="80"/>
      <c r="C28" s="80"/>
      <c r="D28" s="80"/>
      <c r="E28" s="128">
        <f t="shared" si="0"/>
      </c>
    </row>
    <row r="29" spans="1:5" ht="19.5" customHeight="1" hidden="1">
      <c r="A29" s="143" t="s">
        <v>761</v>
      </c>
      <c r="B29" s="80"/>
      <c r="C29" s="80"/>
      <c r="D29" s="80"/>
      <c r="E29" s="128">
        <f t="shared" si="0"/>
      </c>
    </row>
    <row r="30" spans="1:5" ht="19.5" customHeight="1" hidden="1">
      <c r="A30" s="143" t="s">
        <v>762</v>
      </c>
      <c r="B30" s="80"/>
      <c r="C30" s="80"/>
      <c r="D30" s="80"/>
      <c r="E30" s="128">
        <f t="shared" si="0"/>
      </c>
    </row>
    <row r="31" spans="1:5" ht="19.5" customHeight="1">
      <c r="A31" s="124" t="s">
        <v>763</v>
      </c>
      <c r="B31" s="138">
        <f>SUM(B32:B34)</f>
        <v>27121</v>
      </c>
      <c r="C31" s="138">
        <f>SUM(C32:C34)</f>
        <v>843</v>
      </c>
      <c r="D31" s="138">
        <f>SUM(D32:D34)</f>
        <v>-26278</v>
      </c>
      <c r="E31" s="128">
        <f t="shared" si="0"/>
        <v>-96.9</v>
      </c>
    </row>
    <row r="32" spans="1:5" ht="19.5" customHeight="1">
      <c r="A32" s="143" t="s">
        <v>764</v>
      </c>
      <c r="B32" s="140">
        <v>18300</v>
      </c>
      <c r="C32" s="140"/>
      <c r="D32" s="140">
        <f>C32-B32</f>
        <v>-18300</v>
      </c>
      <c r="E32" s="128"/>
    </row>
    <row r="33" spans="1:5" ht="19.5" customHeight="1">
      <c r="A33" s="143" t="s">
        <v>765</v>
      </c>
      <c r="B33" s="140">
        <v>602</v>
      </c>
      <c r="C33" s="140">
        <v>615</v>
      </c>
      <c r="D33" s="140">
        <f>C33-B33</f>
        <v>13</v>
      </c>
      <c r="E33" s="128">
        <f t="shared" si="0"/>
        <v>2.2</v>
      </c>
    </row>
    <row r="34" spans="1:5" ht="19.5" customHeight="1">
      <c r="A34" s="143" t="s">
        <v>766</v>
      </c>
      <c r="B34" s="140">
        <v>8219</v>
      </c>
      <c r="C34" s="140">
        <v>228</v>
      </c>
      <c r="D34" s="140">
        <f>C34-B34</f>
        <v>-7991</v>
      </c>
      <c r="E34" s="128">
        <f t="shared" si="0"/>
        <v>-97.2</v>
      </c>
    </row>
    <row r="35" spans="1:5" ht="19.5" customHeight="1">
      <c r="A35" s="124" t="s">
        <v>767</v>
      </c>
      <c r="B35" s="144">
        <v>5862</v>
      </c>
      <c r="C35" s="144">
        <v>9000</v>
      </c>
      <c r="D35" s="140">
        <f>C35-B35</f>
        <v>3138</v>
      </c>
      <c r="E35" s="128">
        <f t="shared" si="0"/>
        <v>53.5</v>
      </c>
    </row>
    <row r="36" spans="1:5" ht="19.5" customHeight="1">
      <c r="A36" s="124"/>
      <c r="B36" s="140"/>
      <c r="C36" s="140"/>
      <c r="D36" s="140"/>
      <c r="E36" s="128"/>
    </row>
    <row r="37" spans="1:5" ht="19.5" customHeight="1">
      <c r="A37" s="131" t="s">
        <v>768</v>
      </c>
      <c r="B37" s="139">
        <f>SUM(B5,B7,B12,B23,B31,B35)</f>
        <v>310791</v>
      </c>
      <c r="C37" s="139">
        <f>SUM(C5,C7,C12,C23,C31,C35)</f>
        <v>333172</v>
      </c>
      <c r="D37" s="139">
        <f>SUM(D5,D7,D12,D23,D31,D35)</f>
        <v>22381</v>
      </c>
      <c r="E37" s="128">
        <f t="shared" si="0"/>
        <v>7.2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7">
      <selection activeCell="A43" sqref="A43"/>
    </sheetView>
  </sheetViews>
  <sheetFormatPr defaultColWidth="8.75390625" defaultRowHeight="19.5" customHeight="1"/>
  <cols>
    <col min="1" max="1" width="59.125" style="115" customWidth="1"/>
    <col min="2" max="2" width="23.875" style="115" customWidth="1"/>
    <col min="3" max="32" width="9.00390625" style="115" bestFit="1" customWidth="1"/>
    <col min="33" max="16384" width="8.75390625" style="115" customWidth="1"/>
  </cols>
  <sheetData>
    <row r="1" spans="1:2" ht="19.5" customHeight="1">
      <c r="A1" s="95"/>
      <c r="B1" s="95"/>
    </row>
    <row r="2" spans="1:2" s="114" customFormat="1" ht="27.75" customHeight="1">
      <c r="A2" s="107" t="s">
        <v>769</v>
      </c>
      <c r="B2" s="107"/>
    </row>
    <row r="3" spans="1:2" ht="19.5" customHeight="1">
      <c r="A3" s="116"/>
      <c r="B3" s="117" t="s">
        <v>1</v>
      </c>
    </row>
    <row r="4" spans="1:2" ht="39.75" customHeight="1">
      <c r="A4" s="118" t="s">
        <v>55</v>
      </c>
      <c r="B4" s="119" t="s">
        <v>570</v>
      </c>
    </row>
    <row r="5" spans="1:2" ht="23.25" customHeight="1">
      <c r="A5" s="120" t="s">
        <v>770</v>
      </c>
      <c r="B5" s="121">
        <v>67</v>
      </c>
    </row>
    <row r="6" spans="1:2" ht="23.25" customHeight="1">
      <c r="A6" s="122" t="s">
        <v>771</v>
      </c>
      <c r="B6" s="123">
        <v>67</v>
      </c>
    </row>
    <row r="7" spans="1:2" ht="23.25" customHeight="1">
      <c r="A7" s="124" t="s">
        <v>772</v>
      </c>
      <c r="B7" s="123">
        <v>67</v>
      </c>
    </row>
    <row r="8" spans="1:2" ht="19.5" customHeight="1">
      <c r="A8" s="120" t="s">
        <v>773</v>
      </c>
      <c r="B8" s="125">
        <f>B9+B22+B27+B33</f>
        <v>323262</v>
      </c>
    </row>
    <row r="9" spans="1:2" ht="19.5" customHeight="1">
      <c r="A9" s="120" t="s">
        <v>774</v>
      </c>
      <c r="B9" s="126">
        <f>SUM(B10:B21)</f>
        <v>246129</v>
      </c>
    </row>
    <row r="10" spans="1:2" ht="19.5" customHeight="1">
      <c r="A10" s="127" t="s">
        <v>775</v>
      </c>
      <c r="B10" s="128">
        <v>137329</v>
      </c>
    </row>
    <row r="11" spans="1:2" ht="19.5" customHeight="1">
      <c r="A11" s="127" t="s">
        <v>776</v>
      </c>
      <c r="B11" s="128">
        <v>13000</v>
      </c>
    </row>
    <row r="12" spans="1:2" ht="19.5" customHeight="1">
      <c r="A12" s="127" t="s">
        <v>777</v>
      </c>
      <c r="B12" s="128">
        <v>24800</v>
      </c>
    </row>
    <row r="13" spans="1:2" ht="19.5" customHeight="1">
      <c r="A13" s="127" t="s">
        <v>778</v>
      </c>
      <c r="B13" s="128"/>
    </row>
    <row r="14" spans="1:2" ht="19.5" customHeight="1">
      <c r="A14" s="127" t="s">
        <v>779</v>
      </c>
      <c r="B14" s="128">
        <v>15000</v>
      </c>
    </row>
    <row r="15" spans="1:2" ht="19.5" customHeight="1">
      <c r="A15" s="127" t="s">
        <v>780</v>
      </c>
      <c r="B15" s="128">
        <v>4000</v>
      </c>
    </row>
    <row r="16" spans="1:2" ht="19.5" customHeight="1">
      <c r="A16" s="127" t="s">
        <v>781</v>
      </c>
      <c r="B16" s="128"/>
    </row>
    <row r="17" spans="1:2" ht="19.5" customHeight="1">
      <c r="A17" s="127" t="s">
        <v>782</v>
      </c>
      <c r="B17" s="128"/>
    </row>
    <row r="18" spans="1:2" ht="19.5" customHeight="1">
      <c r="A18" s="127" t="s">
        <v>783</v>
      </c>
      <c r="B18" s="128">
        <v>52000</v>
      </c>
    </row>
    <row r="19" spans="1:2" ht="19.5" customHeight="1">
      <c r="A19" s="127" t="s">
        <v>784</v>
      </c>
      <c r="B19" s="129"/>
    </row>
    <row r="20" spans="1:2" ht="19.5" customHeight="1">
      <c r="A20" s="127" t="s">
        <v>785</v>
      </c>
      <c r="B20" s="129"/>
    </row>
    <row r="21" spans="1:2" ht="19.5" customHeight="1">
      <c r="A21" s="127" t="s">
        <v>786</v>
      </c>
      <c r="B21" s="129"/>
    </row>
    <row r="22" spans="1:2" ht="19.5" customHeight="1">
      <c r="A22" s="120" t="s">
        <v>787</v>
      </c>
      <c r="B22" s="126">
        <v>5336</v>
      </c>
    </row>
    <row r="23" spans="1:2" ht="19.5" customHeight="1">
      <c r="A23" s="127" t="s">
        <v>775</v>
      </c>
      <c r="B23" s="126">
        <v>5336</v>
      </c>
    </row>
    <row r="24" spans="1:2" ht="19.5" customHeight="1">
      <c r="A24" s="127" t="s">
        <v>776</v>
      </c>
      <c r="B24" s="126"/>
    </row>
    <row r="25" spans="1:2" ht="19.5" customHeight="1">
      <c r="A25" s="127" t="s">
        <v>788</v>
      </c>
      <c r="B25" s="126"/>
    </row>
    <row r="26" spans="1:2" ht="19.5" customHeight="1">
      <c r="A26" s="120" t="s">
        <v>747</v>
      </c>
      <c r="B26" s="126"/>
    </row>
    <row r="27" spans="1:2" ht="19.5" customHeight="1">
      <c r="A27" s="120" t="s">
        <v>748</v>
      </c>
      <c r="B27" s="126">
        <f>SUM(B28:B32)</f>
        <v>66822</v>
      </c>
    </row>
    <row r="28" spans="1:2" ht="19.5" customHeight="1">
      <c r="A28" s="127" t="s">
        <v>789</v>
      </c>
      <c r="B28" s="128">
        <v>44064</v>
      </c>
    </row>
    <row r="29" spans="1:2" ht="19.5" customHeight="1">
      <c r="A29" s="127" t="s">
        <v>790</v>
      </c>
      <c r="B29" s="128">
        <v>15857</v>
      </c>
    </row>
    <row r="30" spans="1:2" ht="19.5" customHeight="1">
      <c r="A30" s="127" t="s">
        <v>791</v>
      </c>
      <c r="B30" s="128"/>
    </row>
    <row r="31" spans="1:2" ht="19.5" customHeight="1">
      <c r="A31" s="127" t="s">
        <v>792</v>
      </c>
      <c r="B31" s="128">
        <v>798</v>
      </c>
    </row>
    <row r="32" spans="1:2" ht="19.5" customHeight="1">
      <c r="A32" s="127" t="s">
        <v>793</v>
      </c>
      <c r="B32" s="128">
        <v>6103</v>
      </c>
    </row>
    <row r="33" spans="1:2" ht="19.5" customHeight="1">
      <c r="A33" s="120" t="s">
        <v>794</v>
      </c>
      <c r="B33" s="126">
        <v>4975</v>
      </c>
    </row>
    <row r="34" spans="1:2" ht="19.5" customHeight="1">
      <c r="A34" s="120" t="s">
        <v>795</v>
      </c>
      <c r="B34" s="128">
        <v>4866</v>
      </c>
    </row>
    <row r="35" spans="1:2" ht="19.5" customHeight="1">
      <c r="A35" s="120" t="s">
        <v>796</v>
      </c>
      <c r="B35" s="128">
        <v>109</v>
      </c>
    </row>
    <row r="36" spans="1:2" ht="19.5" customHeight="1">
      <c r="A36" s="120" t="s">
        <v>797</v>
      </c>
      <c r="B36" s="126"/>
    </row>
    <row r="37" spans="1:2" ht="19.5" customHeight="1">
      <c r="A37" s="124" t="s">
        <v>798</v>
      </c>
      <c r="B37" s="125">
        <v>843</v>
      </c>
    </row>
    <row r="38" spans="1:2" ht="19.5" customHeight="1">
      <c r="A38" s="127" t="s">
        <v>799</v>
      </c>
      <c r="B38" s="126"/>
    </row>
    <row r="39" spans="1:2" ht="19.5" customHeight="1">
      <c r="A39" s="127" t="s">
        <v>765</v>
      </c>
      <c r="B39" s="126">
        <v>615</v>
      </c>
    </row>
    <row r="40" spans="1:2" ht="19.5" customHeight="1">
      <c r="A40" s="127" t="s">
        <v>800</v>
      </c>
      <c r="B40" s="126"/>
    </row>
    <row r="41" spans="1:2" ht="19.5" customHeight="1">
      <c r="A41" s="127" t="s">
        <v>801</v>
      </c>
      <c r="B41" s="126">
        <v>615</v>
      </c>
    </row>
    <row r="42" spans="1:2" ht="19.5" customHeight="1">
      <c r="A42" s="127" t="s">
        <v>802</v>
      </c>
      <c r="B42" s="126">
        <v>228</v>
      </c>
    </row>
    <row r="43" spans="1:2" ht="19.5" customHeight="1">
      <c r="A43" s="127" t="s">
        <v>803</v>
      </c>
      <c r="B43" s="126">
        <v>95</v>
      </c>
    </row>
    <row r="44" spans="1:2" ht="19.5" customHeight="1">
      <c r="A44" s="127" t="s">
        <v>804</v>
      </c>
      <c r="B44" s="126">
        <v>133</v>
      </c>
    </row>
    <row r="45" spans="1:2" ht="19.5" customHeight="1">
      <c r="A45" s="124" t="s">
        <v>805</v>
      </c>
      <c r="B45" s="125">
        <v>9000</v>
      </c>
    </row>
    <row r="46" spans="1:2" ht="19.5" customHeight="1">
      <c r="A46" s="130" t="s">
        <v>806</v>
      </c>
      <c r="B46" s="126">
        <v>9000</v>
      </c>
    </row>
    <row r="47" spans="1:2" ht="19.5" customHeight="1">
      <c r="A47" s="131" t="s">
        <v>768</v>
      </c>
      <c r="B47" s="132">
        <f>B5+B8+B37+B45</f>
        <v>333172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6" sqref="D6"/>
    </sheetView>
  </sheetViews>
  <sheetFormatPr defaultColWidth="9.00390625" defaultRowHeight="14.25"/>
  <cols>
    <col min="1" max="1" width="31.50390625" style="0" customWidth="1"/>
    <col min="2" max="2" width="13.625" style="0" customWidth="1"/>
    <col min="3" max="3" width="13.25390625" style="0" customWidth="1"/>
    <col min="4" max="4" width="16.25390625" style="0" customWidth="1"/>
    <col min="5" max="5" width="12.625" style="106" customWidth="1"/>
  </cols>
  <sheetData>
    <row r="1" spans="1:5" ht="22.5">
      <c r="A1" s="107" t="s">
        <v>807</v>
      </c>
      <c r="B1" s="107"/>
      <c r="C1" s="107"/>
      <c r="D1" s="107"/>
      <c r="E1" s="107"/>
    </row>
    <row r="2" ht="39.75" customHeight="1">
      <c r="E2" s="106" t="s">
        <v>1</v>
      </c>
    </row>
    <row r="3" spans="1:5" ht="45.75" customHeight="1">
      <c r="A3" s="108" t="s">
        <v>22</v>
      </c>
      <c r="B3" s="108" t="s">
        <v>571</v>
      </c>
      <c r="C3" s="99" t="s">
        <v>808</v>
      </c>
      <c r="D3" s="99" t="s">
        <v>809</v>
      </c>
      <c r="E3" s="99" t="s">
        <v>810</v>
      </c>
    </row>
    <row r="4" spans="1:5" ht="31.5" customHeight="1">
      <c r="A4" s="109" t="s">
        <v>770</v>
      </c>
      <c r="B4" s="110">
        <f>SUM(C4:E4)</f>
        <v>67</v>
      </c>
      <c r="C4" s="110"/>
      <c r="D4" s="110">
        <v>27</v>
      </c>
      <c r="E4" s="110">
        <v>40</v>
      </c>
    </row>
    <row r="5" spans="1:5" ht="31.5" customHeight="1">
      <c r="A5" s="109" t="s">
        <v>773</v>
      </c>
      <c r="B5" s="110">
        <f>SUM(C5:E5)</f>
        <v>323262</v>
      </c>
      <c r="C5" s="110">
        <v>302800</v>
      </c>
      <c r="D5" s="110"/>
      <c r="E5" s="110">
        <v>20462</v>
      </c>
    </row>
    <row r="6" spans="1:5" ht="31.5" customHeight="1">
      <c r="A6" s="111" t="s">
        <v>798</v>
      </c>
      <c r="B6" s="110">
        <f>SUM(C6:E6)</f>
        <v>843</v>
      </c>
      <c r="C6" s="110"/>
      <c r="D6" s="110">
        <v>843</v>
      </c>
      <c r="E6" s="110"/>
    </row>
    <row r="7" spans="1:5" ht="31.5" customHeight="1">
      <c r="A7" s="111" t="s">
        <v>805</v>
      </c>
      <c r="B7" s="110">
        <f>SUM(C7:E7)</f>
        <v>9000</v>
      </c>
      <c r="C7" s="110">
        <v>9000</v>
      </c>
      <c r="D7" s="110"/>
      <c r="E7" s="110"/>
    </row>
    <row r="8" spans="1:5" ht="24" customHeight="1">
      <c r="A8" s="112"/>
      <c r="B8" s="110"/>
      <c r="C8" s="110"/>
      <c r="D8" s="110"/>
      <c r="E8" s="110"/>
    </row>
    <row r="9" spans="1:5" ht="35.25" customHeight="1">
      <c r="A9" s="113" t="s">
        <v>811</v>
      </c>
      <c r="B9" s="110">
        <f>SUM(B4:B7)</f>
        <v>333172</v>
      </c>
      <c r="C9" s="110">
        <f>SUM(C4:C7)</f>
        <v>311800</v>
      </c>
      <c r="D9" s="110">
        <f>SUM(D4:D7)</f>
        <v>870</v>
      </c>
      <c r="E9" s="110">
        <f>SUM(E4:E7)</f>
        <v>20502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7" sqref="B7"/>
    </sheetView>
  </sheetViews>
  <sheetFormatPr defaultColWidth="8.75390625" defaultRowHeight="21" customHeight="1"/>
  <cols>
    <col min="1" max="1" width="37.125" style="94" customWidth="1"/>
    <col min="2" max="2" width="29.125" style="94" customWidth="1"/>
    <col min="3" max="3" width="13.50390625" style="94" customWidth="1"/>
    <col min="4" max="32" width="9.00390625" style="94" bestFit="1" customWidth="1"/>
    <col min="33" max="16384" width="8.75390625" style="94" customWidth="1"/>
  </cols>
  <sheetData>
    <row r="1" ht="39.75" customHeight="1">
      <c r="A1" s="95"/>
    </row>
    <row r="2" spans="1:3" ht="41.25" customHeight="1">
      <c r="A2" s="96" t="s">
        <v>812</v>
      </c>
      <c r="B2" s="96"/>
      <c r="C2" s="96"/>
    </row>
    <row r="3" spans="1:3" s="93" customFormat="1" ht="24.75" customHeight="1">
      <c r="A3" s="97"/>
      <c r="C3" s="98" t="s">
        <v>1</v>
      </c>
    </row>
    <row r="4" spans="1:3" s="93" customFormat="1" ht="47.25" customHeight="1">
      <c r="A4" s="99" t="s">
        <v>55</v>
      </c>
      <c r="B4" s="100" t="s">
        <v>813</v>
      </c>
      <c r="C4" s="101" t="s">
        <v>814</v>
      </c>
    </row>
    <row r="5" spans="1:3" ht="31.5" customHeight="1">
      <c r="A5" s="102" t="s">
        <v>815</v>
      </c>
      <c r="B5" s="103"/>
      <c r="C5" s="103"/>
    </row>
    <row r="6" spans="1:3" ht="31.5" customHeight="1">
      <c r="A6" s="102" t="s">
        <v>816</v>
      </c>
      <c r="B6" s="103"/>
      <c r="C6" s="103"/>
    </row>
    <row r="7" spans="1:3" ht="31.5" customHeight="1">
      <c r="A7" s="102" t="s">
        <v>817</v>
      </c>
      <c r="B7" s="103"/>
      <c r="C7" s="103"/>
    </row>
    <row r="8" spans="1:3" ht="31.5" customHeight="1">
      <c r="A8" s="102" t="s">
        <v>818</v>
      </c>
      <c r="B8" s="103"/>
      <c r="C8" s="103"/>
    </row>
    <row r="9" spans="1:3" ht="31.5" customHeight="1">
      <c r="A9" s="102" t="s">
        <v>819</v>
      </c>
      <c r="B9" s="103"/>
      <c r="C9" s="103"/>
    </row>
    <row r="10" spans="1:3" ht="31.5" customHeight="1">
      <c r="A10" s="102" t="s">
        <v>820</v>
      </c>
      <c r="B10" s="103"/>
      <c r="C10" s="103"/>
    </row>
    <row r="11" spans="1:3" ht="31.5" customHeight="1">
      <c r="A11" s="102" t="s">
        <v>821</v>
      </c>
      <c r="B11" s="103"/>
      <c r="C11" s="103"/>
    </row>
    <row r="12" spans="1:3" ht="31.5" customHeight="1">
      <c r="A12" s="102" t="s">
        <v>822</v>
      </c>
      <c r="B12" s="103"/>
      <c r="C12" s="103"/>
    </row>
    <row r="13" spans="1:3" ht="31.5" customHeight="1">
      <c r="A13" s="102" t="s">
        <v>823</v>
      </c>
      <c r="B13" s="103">
        <v>228</v>
      </c>
      <c r="C13" s="103"/>
    </row>
    <row r="14" spans="1:3" ht="31.5" customHeight="1">
      <c r="A14" s="102" t="s">
        <v>824</v>
      </c>
      <c r="B14" s="103">
        <v>615</v>
      </c>
      <c r="C14" s="103"/>
    </row>
    <row r="15" spans="1:3" ht="31.5" customHeight="1">
      <c r="A15" s="102" t="s">
        <v>825</v>
      </c>
      <c r="B15" s="103">
        <v>27</v>
      </c>
      <c r="C15" s="103"/>
    </row>
    <row r="16" spans="1:3" ht="31.5" customHeight="1">
      <c r="A16" s="102"/>
      <c r="B16" s="103"/>
      <c r="C16" s="103"/>
    </row>
    <row r="17" spans="1:3" ht="31.5" customHeight="1">
      <c r="A17" s="104" t="s">
        <v>768</v>
      </c>
      <c r="B17" s="105">
        <f>SUM(B5:B15)</f>
        <v>870</v>
      </c>
      <c r="C17" s="105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K5" sqref="K5"/>
    </sheetView>
  </sheetViews>
  <sheetFormatPr defaultColWidth="9.00390625" defaultRowHeight="14.25"/>
  <cols>
    <col min="1" max="1" width="35.25390625" style="0" customWidth="1"/>
    <col min="2" max="7" width="12.375" style="0" customWidth="1"/>
  </cols>
  <sheetData>
    <row r="1" spans="1:7" ht="45.75" customHeight="1">
      <c r="A1" s="85" t="s">
        <v>826</v>
      </c>
      <c r="B1" s="85"/>
      <c r="C1" s="85"/>
      <c r="D1" s="85"/>
      <c r="E1" s="85"/>
      <c r="F1" s="85"/>
      <c r="G1" s="85"/>
    </row>
    <row r="2" ht="14.25">
      <c r="G2" t="s">
        <v>1</v>
      </c>
    </row>
    <row r="3" spans="1:7" ht="33" customHeight="1">
      <c r="A3" s="87" t="s">
        <v>22</v>
      </c>
      <c r="B3" s="87" t="s">
        <v>24</v>
      </c>
      <c r="C3" s="87"/>
      <c r="D3" s="87"/>
      <c r="E3" s="87" t="s">
        <v>695</v>
      </c>
      <c r="F3" s="87"/>
      <c r="G3" s="87"/>
    </row>
    <row r="4" spans="1:7" ht="33" customHeight="1">
      <c r="A4" s="87"/>
      <c r="B4" s="87" t="s">
        <v>87</v>
      </c>
      <c r="C4" s="87" t="s">
        <v>696</v>
      </c>
      <c r="D4" s="87" t="s">
        <v>697</v>
      </c>
      <c r="E4" s="87" t="s">
        <v>87</v>
      </c>
      <c r="F4" s="87" t="s">
        <v>696</v>
      </c>
      <c r="G4" s="87" t="s">
        <v>697</v>
      </c>
    </row>
    <row r="5" spans="1:7" ht="39" customHeight="1">
      <c r="A5" s="91" t="s">
        <v>827</v>
      </c>
      <c r="B5" s="92"/>
      <c r="C5" s="92"/>
      <c r="D5" s="92"/>
      <c r="E5" s="92">
        <v>1036390.822315</v>
      </c>
      <c r="F5" s="92">
        <v>173747.240319</v>
      </c>
      <c r="G5" s="92">
        <f aca="true" t="shared" si="0" ref="G5:G9">E5-F5</f>
        <v>862643.581996</v>
      </c>
    </row>
    <row r="6" spans="1:7" ht="39" customHeight="1">
      <c r="A6" s="91" t="s">
        <v>828</v>
      </c>
      <c r="B6" s="92">
        <v>1808254</v>
      </c>
      <c r="C6" s="92">
        <v>302000</v>
      </c>
      <c r="D6" s="92">
        <f>B6-C6</f>
        <v>1506254</v>
      </c>
      <c r="E6" s="92"/>
      <c r="F6" s="92"/>
      <c r="G6" s="92"/>
    </row>
    <row r="7" spans="1:7" ht="39" customHeight="1">
      <c r="A7" s="91" t="s">
        <v>829</v>
      </c>
      <c r="B7" s="92"/>
      <c r="C7" s="92"/>
      <c r="D7" s="92"/>
      <c r="E7" s="92">
        <v>555230</v>
      </c>
      <c r="F7" s="92">
        <v>52310</v>
      </c>
      <c r="G7" s="92">
        <f t="shared" si="0"/>
        <v>502920</v>
      </c>
    </row>
    <row r="8" spans="1:7" ht="39" customHeight="1">
      <c r="A8" s="91" t="s">
        <v>830</v>
      </c>
      <c r="B8" s="92"/>
      <c r="C8" s="92"/>
      <c r="D8" s="92"/>
      <c r="E8" s="92">
        <v>33355.376771</v>
      </c>
      <c r="F8" s="92">
        <v>7370</v>
      </c>
      <c r="G8" s="92">
        <f t="shared" si="0"/>
        <v>25985.376771000003</v>
      </c>
    </row>
    <row r="9" spans="1:7" ht="39" customHeight="1">
      <c r="A9" s="91" t="s">
        <v>831</v>
      </c>
      <c r="B9" s="92"/>
      <c r="C9" s="92"/>
      <c r="D9" s="92"/>
      <c r="E9" s="92">
        <v>1558277.744544</v>
      </c>
      <c r="F9" s="92">
        <v>218687.240319</v>
      </c>
      <c r="G9" s="92">
        <f t="shared" si="0"/>
        <v>1339590.5042249998</v>
      </c>
    </row>
    <row r="10" spans="1:7" ht="39" customHeight="1">
      <c r="A10" s="91" t="s">
        <v>832</v>
      </c>
      <c r="B10" s="92"/>
      <c r="C10" s="92"/>
      <c r="D10" s="92"/>
      <c r="E10" s="92"/>
      <c r="F10" s="92"/>
      <c r="G10" s="92"/>
    </row>
    <row r="11" spans="1:7" ht="39" customHeight="1">
      <c r="A11" s="91" t="s">
        <v>833</v>
      </c>
      <c r="B11" s="90"/>
      <c r="C11" s="90"/>
      <c r="D11" s="90"/>
      <c r="E11" s="90"/>
      <c r="F11" s="90"/>
      <c r="G11" s="90"/>
    </row>
  </sheetData>
  <sheetProtection/>
  <mergeCells count="4">
    <mergeCell ref="A1:G1"/>
    <mergeCell ref="B3:D3"/>
    <mergeCell ref="E3:G3"/>
    <mergeCell ref="A3:A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8" sqref="D8"/>
    </sheetView>
  </sheetViews>
  <sheetFormatPr defaultColWidth="9.00390625" defaultRowHeight="14.25"/>
  <cols>
    <col min="1" max="1" width="14.75390625" style="0" customWidth="1"/>
    <col min="2" max="4" width="25.25390625" style="0" customWidth="1"/>
  </cols>
  <sheetData>
    <row r="1" spans="1:3" ht="55.5" customHeight="1">
      <c r="A1" s="85" t="s">
        <v>834</v>
      </c>
      <c r="B1" s="85"/>
      <c r="C1" s="85"/>
    </row>
    <row r="2" ht="20.25" customHeight="1">
      <c r="C2" s="86" t="s">
        <v>1</v>
      </c>
    </row>
    <row r="3" spans="1:3" ht="45" customHeight="1">
      <c r="A3" s="87" t="s">
        <v>708</v>
      </c>
      <c r="B3" s="87" t="s">
        <v>709</v>
      </c>
      <c r="C3" s="87" t="s">
        <v>710</v>
      </c>
    </row>
    <row r="4" spans="1:3" ht="43.5" customHeight="1">
      <c r="A4" s="88" t="s">
        <v>711</v>
      </c>
      <c r="B4" s="89">
        <v>1808254</v>
      </c>
      <c r="C4" s="89">
        <v>1558277.744544</v>
      </c>
    </row>
    <row r="5" spans="1:3" ht="43.5" customHeight="1">
      <c r="A5" s="88" t="s">
        <v>712</v>
      </c>
      <c r="B5" s="89">
        <v>302000</v>
      </c>
      <c r="C5" s="89">
        <v>218687.240319</v>
      </c>
    </row>
    <row r="6" spans="1:3" ht="43.5" customHeight="1">
      <c r="A6" s="88" t="s">
        <v>692</v>
      </c>
      <c r="B6" s="89">
        <v>180545</v>
      </c>
      <c r="C6" s="89">
        <v>111925.00000000001</v>
      </c>
    </row>
    <row r="7" spans="1:3" ht="43.5" customHeight="1">
      <c r="A7" s="88" t="s">
        <v>687</v>
      </c>
      <c r="B7" s="89">
        <v>122074</v>
      </c>
      <c r="C7" s="89">
        <v>120254</v>
      </c>
    </row>
    <row r="8" spans="1:3" ht="43.5" customHeight="1">
      <c r="A8" s="88" t="s">
        <v>688</v>
      </c>
      <c r="B8" s="89">
        <v>160200</v>
      </c>
      <c r="C8" s="89">
        <v>132080</v>
      </c>
    </row>
    <row r="9" spans="1:3" ht="43.5" customHeight="1">
      <c r="A9" s="88" t="s">
        <v>690</v>
      </c>
      <c r="B9" s="89">
        <v>131277</v>
      </c>
      <c r="C9" s="89">
        <v>126577</v>
      </c>
    </row>
    <row r="10" spans="1:3" ht="43.5" customHeight="1">
      <c r="A10" s="88" t="s">
        <v>691</v>
      </c>
      <c r="B10" s="89">
        <v>179806</v>
      </c>
      <c r="C10" s="89">
        <v>177586</v>
      </c>
    </row>
    <row r="11" spans="1:3" ht="43.5" customHeight="1">
      <c r="A11" s="88" t="s">
        <v>684</v>
      </c>
      <c r="B11" s="89">
        <v>113813</v>
      </c>
      <c r="C11" s="89">
        <v>111593</v>
      </c>
    </row>
    <row r="12" spans="1:3" ht="43.5" customHeight="1">
      <c r="A12" s="88" t="s">
        <v>685</v>
      </c>
      <c r="B12" s="89">
        <v>102700</v>
      </c>
      <c r="C12" s="89">
        <v>98200</v>
      </c>
    </row>
    <row r="13" spans="1:3" ht="43.5" customHeight="1">
      <c r="A13" s="88" t="s">
        <v>689</v>
      </c>
      <c r="B13" s="89">
        <v>130666</v>
      </c>
      <c r="C13" s="89">
        <v>83332.915544</v>
      </c>
    </row>
    <row r="14" spans="1:3" ht="43.5" customHeight="1">
      <c r="A14" s="88" t="s">
        <v>686</v>
      </c>
      <c r="B14" s="89">
        <v>124290</v>
      </c>
      <c r="C14" s="89">
        <v>122214.588681</v>
      </c>
    </row>
    <row r="15" spans="1:3" ht="43.5" customHeight="1">
      <c r="A15" s="90" t="s">
        <v>713</v>
      </c>
      <c r="B15" s="89">
        <v>260883</v>
      </c>
      <c r="C15" s="89">
        <v>255828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I14" sqref="I14"/>
    </sheetView>
  </sheetViews>
  <sheetFormatPr defaultColWidth="9.00390625" defaultRowHeight="14.25"/>
  <cols>
    <col min="1" max="1" width="32.50390625" style="133" customWidth="1"/>
    <col min="2" max="3" width="25.125" style="133" customWidth="1"/>
    <col min="4" max="4" width="16.25390625" style="133" customWidth="1"/>
    <col min="5" max="16384" width="9.00390625" style="133" customWidth="1"/>
  </cols>
  <sheetData>
    <row r="1" ht="18" customHeight="1">
      <c r="A1" s="284"/>
    </row>
    <row r="2" spans="1:4" s="284" customFormat="1" ht="25.5">
      <c r="A2" s="268" t="s">
        <v>21</v>
      </c>
      <c r="B2" s="268"/>
      <c r="C2" s="268"/>
      <c r="D2" s="268"/>
    </row>
    <row r="3" spans="1:4" ht="20.25" customHeight="1">
      <c r="A3" s="284"/>
      <c r="D3" s="286" t="s">
        <v>1</v>
      </c>
    </row>
    <row r="4" spans="1:4" ht="31.5" customHeight="1">
      <c r="A4" s="225" t="s">
        <v>22</v>
      </c>
      <c r="B4" s="63" t="s">
        <v>23</v>
      </c>
      <c r="C4" s="225" t="s">
        <v>24</v>
      </c>
      <c r="D4" s="63" t="s">
        <v>25</v>
      </c>
    </row>
    <row r="5" spans="1:4" ht="19.5" customHeight="1">
      <c r="A5" s="80" t="s">
        <v>26</v>
      </c>
      <c r="B5" s="243">
        <f>SUM(B6,B7:B10,B11:B21)</f>
        <v>249942</v>
      </c>
      <c r="C5" s="243">
        <f>SUM(C6,C7:C10,C11:C21)</f>
        <v>262438</v>
      </c>
      <c r="D5" s="243">
        <f aca="true" t="shared" si="0" ref="D5:D30">IF(B5=0,"",ROUND(C5/B5*100,1))</f>
        <v>105</v>
      </c>
    </row>
    <row r="6" spans="1:4" ht="19.5" customHeight="1">
      <c r="A6" s="80" t="s">
        <v>27</v>
      </c>
      <c r="B6" s="243">
        <v>88630</v>
      </c>
      <c r="C6" s="243">
        <v>93954</v>
      </c>
      <c r="D6" s="243">
        <f t="shared" si="0"/>
        <v>106</v>
      </c>
    </row>
    <row r="7" spans="1:4" ht="19.5" customHeight="1">
      <c r="A7" s="80" t="s">
        <v>28</v>
      </c>
      <c r="B7" s="243">
        <v>19421</v>
      </c>
      <c r="C7" s="243">
        <v>20392</v>
      </c>
      <c r="D7" s="243">
        <f t="shared" si="0"/>
        <v>105</v>
      </c>
    </row>
    <row r="8" spans="1:4" ht="19.5" customHeight="1">
      <c r="A8" s="80" t="s">
        <v>29</v>
      </c>
      <c r="B8" s="243"/>
      <c r="C8" s="243"/>
      <c r="D8" s="243">
        <f t="shared" si="0"/>
      </c>
    </row>
    <row r="9" spans="1:4" ht="19.5" customHeight="1">
      <c r="A9" s="80" t="s">
        <v>30</v>
      </c>
      <c r="B9" s="243">
        <v>6663</v>
      </c>
      <c r="C9" s="243">
        <v>6996</v>
      </c>
      <c r="D9" s="243">
        <f t="shared" si="0"/>
        <v>105</v>
      </c>
    </row>
    <row r="10" spans="1:4" ht="19.5" customHeight="1">
      <c r="A10" s="80" t="s">
        <v>31</v>
      </c>
      <c r="B10" s="243">
        <v>2029</v>
      </c>
      <c r="C10" s="243">
        <v>2130</v>
      </c>
      <c r="D10" s="243">
        <f t="shared" si="0"/>
        <v>105</v>
      </c>
    </row>
    <row r="11" spans="1:4" ht="19.5" customHeight="1">
      <c r="A11" s="80" t="s">
        <v>32</v>
      </c>
      <c r="B11" s="243">
        <v>31405</v>
      </c>
      <c r="C11" s="243">
        <v>32975</v>
      </c>
      <c r="D11" s="243">
        <f t="shared" si="0"/>
        <v>105</v>
      </c>
    </row>
    <row r="12" spans="1:4" ht="19.5" customHeight="1">
      <c r="A12" s="80" t="s">
        <v>33</v>
      </c>
      <c r="B12" s="243">
        <v>4622</v>
      </c>
      <c r="C12" s="243">
        <v>4853</v>
      </c>
      <c r="D12" s="243">
        <f t="shared" si="0"/>
        <v>105</v>
      </c>
    </row>
    <row r="13" spans="1:4" ht="19.5" customHeight="1">
      <c r="A13" s="80" t="s">
        <v>34</v>
      </c>
      <c r="B13" s="243">
        <v>3280</v>
      </c>
      <c r="C13" s="243">
        <v>3444</v>
      </c>
      <c r="D13" s="243">
        <f t="shared" si="0"/>
        <v>105</v>
      </c>
    </row>
    <row r="14" spans="1:4" ht="19.5" customHeight="1">
      <c r="A14" s="80" t="s">
        <v>35</v>
      </c>
      <c r="B14" s="243">
        <v>9839</v>
      </c>
      <c r="C14" s="243">
        <v>10331</v>
      </c>
      <c r="D14" s="243">
        <f t="shared" si="0"/>
        <v>105</v>
      </c>
    </row>
    <row r="15" spans="1:4" ht="19.5" customHeight="1">
      <c r="A15" s="80" t="s">
        <v>36</v>
      </c>
      <c r="B15" s="243">
        <v>28212</v>
      </c>
      <c r="C15" s="243">
        <v>29623</v>
      </c>
      <c r="D15" s="243">
        <f t="shared" si="0"/>
        <v>105</v>
      </c>
    </row>
    <row r="16" spans="1:4" ht="19.5" customHeight="1">
      <c r="A16" s="80" t="s">
        <v>37</v>
      </c>
      <c r="B16" s="243">
        <v>3397</v>
      </c>
      <c r="C16" s="243">
        <v>3567</v>
      </c>
      <c r="D16" s="243">
        <f t="shared" si="0"/>
        <v>105</v>
      </c>
    </row>
    <row r="17" spans="1:4" ht="19.5" customHeight="1">
      <c r="A17" s="80" t="s">
        <v>38</v>
      </c>
      <c r="B17" s="243">
        <v>613</v>
      </c>
      <c r="C17" s="243">
        <v>644</v>
      </c>
      <c r="D17" s="243">
        <f t="shared" si="0"/>
        <v>105.1</v>
      </c>
    </row>
    <row r="18" spans="1:4" ht="19.5" customHeight="1">
      <c r="A18" s="80" t="s">
        <v>39</v>
      </c>
      <c r="B18" s="243">
        <v>50275</v>
      </c>
      <c r="C18" s="243">
        <v>52789</v>
      </c>
      <c r="D18" s="243">
        <f t="shared" si="0"/>
        <v>105</v>
      </c>
    </row>
    <row r="19" spans="1:4" ht="19.5" customHeight="1">
      <c r="A19" s="80" t="s">
        <v>40</v>
      </c>
      <c r="B19" s="243"/>
      <c r="C19" s="243"/>
      <c r="D19" s="243">
        <f t="shared" si="0"/>
      </c>
    </row>
    <row r="20" spans="1:4" ht="19.5" customHeight="1">
      <c r="A20" s="80" t="s">
        <v>41</v>
      </c>
      <c r="B20" s="243">
        <v>706</v>
      </c>
      <c r="C20" s="243">
        <v>740</v>
      </c>
      <c r="D20" s="243">
        <f t="shared" si="0"/>
        <v>104.8</v>
      </c>
    </row>
    <row r="21" spans="1:4" ht="19.5" customHeight="1">
      <c r="A21" s="80" t="s">
        <v>42</v>
      </c>
      <c r="B21" s="243">
        <v>850</v>
      </c>
      <c r="C21" s="243"/>
      <c r="D21" s="243">
        <f t="shared" si="0"/>
        <v>0</v>
      </c>
    </row>
    <row r="22" spans="1:4" ht="21" customHeight="1">
      <c r="A22" s="80" t="s">
        <v>43</v>
      </c>
      <c r="B22" s="243">
        <f>SUM(B23:B30)</f>
        <v>92610</v>
      </c>
      <c r="C22" s="243">
        <f>SUM(C23:C30)</f>
        <v>97241</v>
      </c>
      <c r="D22" s="243">
        <f t="shared" si="0"/>
        <v>105</v>
      </c>
    </row>
    <row r="23" spans="1:4" ht="19.5" customHeight="1">
      <c r="A23" s="80" t="s">
        <v>44</v>
      </c>
      <c r="B23" s="243">
        <v>30218</v>
      </c>
      <c r="C23" s="243">
        <v>31730</v>
      </c>
      <c r="D23" s="243">
        <f t="shared" si="0"/>
        <v>105</v>
      </c>
    </row>
    <row r="24" spans="1:4" ht="19.5" customHeight="1">
      <c r="A24" s="80" t="s">
        <v>45</v>
      </c>
      <c r="B24" s="243">
        <v>24895</v>
      </c>
      <c r="C24" s="243">
        <v>26140</v>
      </c>
      <c r="D24" s="243">
        <f t="shared" si="0"/>
        <v>105</v>
      </c>
    </row>
    <row r="25" spans="1:4" ht="19.5" customHeight="1">
      <c r="A25" s="80" t="s">
        <v>46</v>
      </c>
      <c r="B25" s="243">
        <v>21300</v>
      </c>
      <c r="C25" s="243">
        <v>22365</v>
      </c>
      <c r="D25" s="243">
        <f t="shared" si="0"/>
        <v>105</v>
      </c>
    </row>
    <row r="26" spans="1:4" ht="19.5" customHeight="1">
      <c r="A26" s="80" t="s">
        <v>47</v>
      </c>
      <c r="B26" s="243"/>
      <c r="C26" s="243"/>
      <c r="D26" s="243">
        <f t="shared" si="0"/>
      </c>
    </row>
    <row r="27" spans="1:4" ht="19.5" customHeight="1">
      <c r="A27" s="80" t="s">
        <v>48</v>
      </c>
      <c r="B27" s="243">
        <v>8063</v>
      </c>
      <c r="C27" s="243">
        <v>8466</v>
      </c>
      <c r="D27" s="243">
        <f t="shared" si="0"/>
        <v>105</v>
      </c>
    </row>
    <row r="28" spans="1:4" ht="19.5" customHeight="1">
      <c r="A28" s="80" t="s">
        <v>49</v>
      </c>
      <c r="B28" s="243"/>
      <c r="C28" s="243"/>
      <c r="D28" s="243">
        <f t="shared" si="0"/>
      </c>
    </row>
    <row r="29" spans="1:4" s="285" customFormat="1" ht="19.5" customHeight="1">
      <c r="A29" s="80" t="s">
        <v>50</v>
      </c>
      <c r="B29" s="243">
        <v>7753</v>
      </c>
      <c r="C29" s="243">
        <v>8141</v>
      </c>
      <c r="D29" s="243">
        <f t="shared" si="0"/>
        <v>105</v>
      </c>
    </row>
    <row r="30" spans="1:4" s="285" customFormat="1" ht="19.5" customHeight="1">
      <c r="A30" s="80" t="s">
        <v>51</v>
      </c>
      <c r="B30" s="243">
        <v>381</v>
      </c>
      <c r="C30" s="243">
        <v>399</v>
      </c>
      <c r="D30" s="243">
        <f t="shared" si="0"/>
        <v>104.7</v>
      </c>
    </row>
    <row r="31" spans="1:4" s="285" customFormat="1" ht="19.5" customHeight="1">
      <c r="A31" s="80" t="s">
        <v>52</v>
      </c>
      <c r="B31" s="287"/>
      <c r="C31" s="287"/>
      <c r="D31" s="288"/>
    </row>
    <row r="32" spans="1:4" ht="19.5" customHeight="1">
      <c r="A32" s="80" t="s">
        <v>52</v>
      </c>
      <c r="B32" s="80"/>
      <c r="C32" s="80"/>
      <c r="D32" s="243"/>
    </row>
    <row r="33" spans="1:4" ht="19.5" customHeight="1">
      <c r="A33" s="225" t="s">
        <v>53</v>
      </c>
      <c r="B33" s="243">
        <f>SUM(B5,B22)</f>
        <v>342552</v>
      </c>
      <c r="C33" s="243">
        <f>SUM(C5,C22)</f>
        <v>359679</v>
      </c>
      <c r="D33" s="243">
        <f>IF(B33=0,"",ROUND(C33/B33*100,1))</f>
        <v>105</v>
      </c>
    </row>
    <row r="34" spans="1:4" ht="18.75" customHeight="1">
      <c r="A34" s="289" t="s">
        <v>52</v>
      </c>
      <c r="B34" s="289"/>
      <c r="C34" s="289"/>
      <c r="D34" s="289"/>
    </row>
    <row r="35" ht="19.5" customHeight="1"/>
    <row r="36" ht="19.5" customHeight="1"/>
    <row r="37" ht="19.5" customHeight="1"/>
    <row r="38" ht="19.5" customHeight="1"/>
  </sheetData>
  <sheetProtection/>
  <protectedRanges>
    <protectedRange sqref="B17:B29" name="区域2_1"/>
  </protectedRanges>
  <mergeCells count="2">
    <mergeCell ref="A2:D2"/>
    <mergeCell ref="A34:D34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H15" sqref="H15"/>
    </sheetView>
  </sheetViews>
  <sheetFormatPr defaultColWidth="9.00390625" defaultRowHeight="14.25"/>
  <cols>
    <col min="1" max="1" width="38.875" style="57" customWidth="1"/>
    <col min="2" max="2" width="19.375" style="57" customWidth="1"/>
    <col min="3" max="3" width="38.25390625" style="57" customWidth="1"/>
    <col min="4" max="4" width="19.25390625" style="57" customWidth="1"/>
    <col min="5" max="16384" width="9.00390625" style="57" customWidth="1"/>
  </cols>
  <sheetData>
    <row r="1" spans="1:4" s="57" customFormat="1" ht="14.25">
      <c r="A1" s="58"/>
      <c r="B1" s="59"/>
      <c r="C1" s="59"/>
      <c r="D1" s="59"/>
    </row>
    <row r="2" spans="1:4" s="57" customFormat="1" ht="22.5">
      <c r="A2" s="60" t="s">
        <v>835</v>
      </c>
      <c r="B2" s="60"/>
      <c r="C2" s="60"/>
      <c r="D2" s="60"/>
    </row>
    <row r="3" spans="1:4" s="57" customFormat="1" ht="14.25">
      <c r="A3" s="61"/>
      <c r="B3" s="61"/>
      <c r="C3" s="59"/>
      <c r="D3" s="62" t="s">
        <v>1</v>
      </c>
    </row>
    <row r="4" spans="1:4" s="57" customFormat="1" ht="24.75" customHeight="1">
      <c r="A4" s="63" t="s">
        <v>2</v>
      </c>
      <c r="B4" s="64" t="s">
        <v>3</v>
      </c>
      <c r="C4" s="63" t="s">
        <v>2</v>
      </c>
      <c r="D4" s="64" t="s">
        <v>4</v>
      </c>
    </row>
    <row r="5" spans="1:4" s="57" customFormat="1" ht="19.5" customHeight="1">
      <c r="A5" s="65" t="s">
        <v>836</v>
      </c>
      <c r="B5" s="66">
        <f>SUM(B6:B20)</f>
        <v>230</v>
      </c>
      <c r="C5" s="67" t="s">
        <v>837</v>
      </c>
      <c r="D5" s="68">
        <f>SUM(D6:D10)</f>
        <v>10</v>
      </c>
    </row>
    <row r="6" spans="1:4" s="57" customFormat="1" ht="19.5" customHeight="1">
      <c r="A6" s="69" t="s">
        <v>838</v>
      </c>
      <c r="B6" s="70"/>
      <c r="C6" s="71" t="s">
        <v>839</v>
      </c>
      <c r="D6" s="72"/>
    </row>
    <row r="7" spans="1:4" s="57" customFormat="1" ht="19.5" customHeight="1">
      <c r="A7" s="69" t="s">
        <v>840</v>
      </c>
      <c r="B7" s="70"/>
      <c r="C7" s="71" t="s">
        <v>841</v>
      </c>
      <c r="D7" s="72">
        <v>10</v>
      </c>
    </row>
    <row r="8" spans="1:4" s="57" customFormat="1" ht="19.5" customHeight="1">
      <c r="A8" s="69" t="s">
        <v>842</v>
      </c>
      <c r="B8" s="70"/>
      <c r="C8" s="71" t="s">
        <v>843</v>
      </c>
      <c r="D8" s="72"/>
    </row>
    <row r="9" spans="1:4" s="57" customFormat="1" ht="19.5" customHeight="1">
      <c r="A9" s="69" t="s">
        <v>844</v>
      </c>
      <c r="B9" s="70">
        <v>202</v>
      </c>
      <c r="C9" s="71" t="s">
        <v>845</v>
      </c>
      <c r="D9" s="72"/>
    </row>
    <row r="10" spans="1:4" s="57" customFormat="1" ht="19.5" customHeight="1">
      <c r="A10" s="69" t="s">
        <v>846</v>
      </c>
      <c r="B10" s="70"/>
      <c r="C10" s="71" t="s">
        <v>847</v>
      </c>
      <c r="D10" s="72"/>
    </row>
    <row r="11" spans="1:4" s="57" customFormat="1" ht="19.5" customHeight="1">
      <c r="A11" s="69" t="s">
        <v>848</v>
      </c>
      <c r="B11" s="70">
        <v>21</v>
      </c>
      <c r="C11" s="67" t="s">
        <v>849</v>
      </c>
      <c r="D11" s="68"/>
    </row>
    <row r="12" spans="1:4" s="57" customFormat="1" ht="19.5" customHeight="1">
      <c r="A12" s="69" t="s">
        <v>850</v>
      </c>
      <c r="B12" s="70"/>
      <c r="C12" s="71" t="s">
        <v>851</v>
      </c>
      <c r="D12" s="72"/>
    </row>
    <row r="13" spans="1:4" s="57" customFormat="1" ht="19.5" customHeight="1">
      <c r="A13" s="69" t="s">
        <v>852</v>
      </c>
      <c r="B13" s="70"/>
      <c r="C13" s="71" t="s">
        <v>853</v>
      </c>
      <c r="D13" s="72"/>
    </row>
    <row r="14" spans="1:4" s="57" customFormat="1" ht="19.5" customHeight="1">
      <c r="A14" s="69" t="s">
        <v>854</v>
      </c>
      <c r="B14" s="70"/>
      <c r="C14" s="71" t="s">
        <v>855</v>
      </c>
      <c r="D14" s="72"/>
    </row>
    <row r="15" spans="1:4" s="57" customFormat="1" ht="19.5" customHeight="1">
      <c r="A15" s="69" t="s">
        <v>856</v>
      </c>
      <c r="B15" s="70"/>
      <c r="C15" s="71" t="s">
        <v>857</v>
      </c>
      <c r="D15" s="72"/>
    </row>
    <row r="16" spans="1:4" s="57" customFormat="1" ht="19.5" customHeight="1">
      <c r="A16" s="69" t="s">
        <v>858</v>
      </c>
      <c r="B16" s="70"/>
      <c r="C16" s="71" t="s">
        <v>859</v>
      </c>
      <c r="D16" s="72"/>
    </row>
    <row r="17" spans="1:4" s="57" customFormat="1" ht="19.5" customHeight="1">
      <c r="A17" s="69" t="s">
        <v>860</v>
      </c>
      <c r="B17" s="70"/>
      <c r="C17" s="71" t="s">
        <v>861</v>
      </c>
      <c r="D17" s="72"/>
    </row>
    <row r="18" spans="1:4" s="57" customFormat="1" ht="19.5" customHeight="1">
      <c r="A18" s="69" t="s">
        <v>862</v>
      </c>
      <c r="B18" s="70"/>
      <c r="C18" s="71" t="s">
        <v>863</v>
      </c>
      <c r="D18" s="72"/>
    </row>
    <row r="19" spans="1:4" s="57" customFormat="1" ht="19.5" customHeight="1">
      <c r="A19" s="69" t="s">
        <v>864</v>
      </c>
      <c r="B19" s="70"/>
      <c r="C19" s="67" t="s">
        <v>865</v>
      </c>
      <c r="D19" s="68">
        <f>D20</f>
        <v>50</v>
      </c>
    </row>
    <row r="20" spans="1:4" s="57" customFormat="1" ht="19.5" customHeight="1">
      <c r="A20" s="73" t="s">
        <v>866</v>
      </c>
      <c r="B20" s="70">
        <v>7</v>
      </c>
      <c r="C20" s="71" t="s">
        <v>865</v>
      </c>
      <c r="D20" s="74">
        <v>50</v>
      </c>
    </row>
    <row r="21" spans="1:4" s="57" customFormat="1" ht="19.5" customHeight="1">
      <c r="A21" s="65" t="s">
        <v>867</v>
      </c>
      <c r="B21" s="66">
        <f>SUM(B22:B23)</f>
        <v>3</v>
      </c>
      <c r="C21" s="75"/>
      <c r="D21" s="75"/>
    </row>
    <row r="22" spans="1:4" s="57" customFormat="1" ht="19.5" customHeight="1">
      <c r="A22" s="69" t="s">
        <v>868</v>
      </c>
      <c r="B22" s="70"/>
      <c r="C22" s="71"/>
      <c r="D22" s="74"/>
    </row>
    <row r="23" spans="1:4" s="57" customFormat="1" ht="19.5" customHeight="1">
      <c r="A23" s="69" t="s">
        <v>869</v>
      </c>
      <c r="B23" s="70">
        <v>3</v>
      </c>
      <c r="C23" s="71"/>
      <c r="D23" s="74"/>
    </row>
    <row r="24" spans="1:4" s="57" customFormat="1" ht="19.5" customHeight="1">
      <c r="A24" s="65" t="s">
        <v>870</v>
      </c>
      <c r="B24" s="66">
        <v>0</v>
      </c>
      <c r="C24" s="71"/>
      <c r="D24" s="74"/>
    </row>
    <row r="25" spans="1:4" s="57" customFormat="1" ht="19.5" customHeight="1">
      <c r="A25" s="73" t="s">
        <v>871</v>
      </c>
      <c r="B25" s="70"/>
      <c r="C25" s="71"/>
      <c r="D25" s="74"/>
    </row>
    <row r="26" spans="1:4" s="57" customFormat="1" ht="19.5" customHeight="1">
      <c r="A26" s="69"/>
      <c r="B26" s="70"/>
      <c r="C26" s="71"/>
      <c r="D26" s="74"/>
    </row>
    <row r="27" spans="1:4" s="57" customFormat="1" ht="19.5" customHeight="1">
      <c r="A27" s="76" t="s">
        <v>872</v>
      </c>
      <c r="B27" s="66">
        <f>B21+B5</f>
        <v>233</v>
      </c>
      <c r="C27" s="77" t="s">
        <v>873</v>
      </c>
      <c r="D27" s="68">
        <f>D19+D11+D5</f>
        <v>60</v>
      </c>
    </row>
    <row r="28" spans="1:4" s="57" customFormat="1" ht="19.5" customHeight="1">
      <c r="A28" s="78" t="s">
        <v>874</v>
      </c>
      <c r="B28" s="79"/>
      <c r="C28" s="80" t="s">
        <v>875</v>
      </c>
      <c r="D28" s="81">
        <v>54</v>
      </c>
    </row>
    <row r="29" spans="1:4" s="57" customFormat="1" ht="19.5" customHeight="1">
      <c r="A29" s="78" t="s">
        <v>11</v>
      </c>
      <c r="B29" s="70">
        <v>21</v>
      </c>
      <c r="C29" s="82" t="s">
        <v>18</v>
      </c>
      <c r="D29" s="82">
        <v>140</v>
      </c>
    </row>
    <row r="30" spans="1:4" s="57" customFormat="1" ht="19.5" customHeight="1">
      <c r="A30" s="78"/>
      <c r="B30" s="70"/>
      <c r="C30" s="82"/>
      <c r="D30" s="82"/>
    </row>
    <row r="31" spans="1:4" s="57" customFormat="1" ht="19.5" customHeight="1">
      <c r="A31" s="83" t="s">
        <v>19</v>
      </c>
      <c r="B31" s="66">
        <f>B27+B29</f>
        <v>254</v>
      </c>
      <c r="C31" s="83" t="s">
        <v>20</v>
      </c>
      <c r="D31" s="84">
        <f>D28+D27+D29</f>
        <v>254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34.50390625" style="48" customWidth="1"/>
    <col min="2" max="2" width="31.00390625" style="48" customWidth="1"/>
    <col min="3" max="16384" width="9.00390625" style="48" customWidth="1"/>
  </cols>
  <sheetData>
    <row r="1" spans="1:2" ht="50.25" customHeight="1">
      <c r="A1" s="49" t="s">
        <v>876</v>
      </c>
      <c r="B1" s="49"/>
    </row>
    <row r="2" spans="1:2" s="47" customFormat="1" ht="26.25" customHeight="1">
      <c r="A2" s="50"/>
      <c r="B2" s="51" t="s">
        <v>1</v>
      </c>
    </row>
    <row r="3" spans="1:2" ht="30" customHeight="1">
      <c r="A3" s="52" t="s">
        <v>877</v>
      </c>
      <c r="B3" s="52" t="s">
        <v>878</v>
      </c>
    </row>
    <row r="4" spans="1:2" ht="30" customHeight="1">
      <c r="A4" s="53" t="s">
        <v>879</v>
      </c>
      <c r="B4" s="54">
        <v>230</v>
      </c>
    </row>
    <row r="5" spans="1:2" ht="30" customHeight="1">
      <c r="A5" s="53" t="s">
        <v>880</v>
      </c>
      <c r="B5" s="54">
        <v>3</v>
      </c>
    </row>
    <row r="6" spans="1:2" ht="30" customHeight="1">
      <c r="A6" s="53" t="s">
        <v>881</v>
      </c>
      <c r="B6" s="54">
        <v>3</v>
      </c>
    </row>
    <row r="7" spans="1:2" ht="30" customHeight="1">
      <c r="A7" s="53" t="s">
        <v>882</v>
      </c>
      <c r="B7" s="54"/>
    </row>
    <row r="8" spans="1:2" ht="30" customHeight="1">
      <c r="A8" s="53" t="s">
        <v>883</v>
      </c>
      <c r="B8" s="54"/>
    </row>
    <row r="9" spans="1:2" ht="30" customHeight="1">
      <c r="A9" s="53" t="s">
        <v>884</v>
      </c>
      <c r="B9" s="54"/>
    </row>
    <row r="10" spans="1:2" ht="30" customHeight="1">
      <c r="A10" s="52" t="s">
        <v>571</v>
      </c>
      <c r="B10" s="54">
        <f>SUM(B4:B9)-B6</f>
        <v>233</v>
      </c>
    </row>
    <row r="11" spans="1:2" ht="30" customHeight="1">
      <c r="A11" s="53" t="s">
        <v>885</v>
      </c>
      <c r="B11" s="54">
        <v>21</v>
      </c>
    </row>
    <row r="12" spans="1:2" ht="30" customHeight="1">
      <c r="A12" s="52" t="s">
        <v>886</v>
      </c>
      <c r="B12" s="54">
        <f>B10+B11</f>
        <v>254</v>
      </c>
    </row>
    <row r="14" spans="1:2" ht="14.25">
      <c r="A14" s="55" t="s">
        <v>887</v>
      </c>
      <c r="B14" s="55"/>
    </row>
  </sheetData>
  <sheetProtection/>
  <mergeCells count="2">
    <mergeCell ref="A1:B1"/>
    <mergeCell ref="A14:B14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35.75390625" style="0" customWidth="1"/>
    <col min="2" max="2" width="41.375" style="0" customWidth="1"/>
  </cols>
  <sheetData>
    <row r="1" spans="1:2" ht="25.5">
      <c r="A1" s="49" t="s">
        <v>888</v>
      </c>
      <c r="B1" s="49"/>
    </row>
    <row r="2" spans="1:2" ht="28.5" customHeight="1">
      <c r="A2" s="50"/>
      <c r="B2" s="51" t="s">
        <v>1</v>
      </c>
    </row>
    <row r="3" spans="1:2" ht="30.75" customHeight="1">
      <c r="A3" s="52" t="s">
        <v>889</v>
      </c>
      <c r="B3" s="52" t="s">
        <v>878</v>
      </c>
    </row>
    <row r="4" spans="1:2" ht="30.75" customHeight="1">
      <c r="A4" s="53" t="s">
        <v>890</v>
      </c>
      <c r="B4" s="54"/>
    </row>
    <row r="5" spans="1:2" ht="30.75" customHeight="1">
      <c r="A5" s="53" t="s">
        <v>891</v>
      </c>
      <c r="B5" s="54"/>
    </row>
    <row r="6" spans="1:2" ht="30.75" customHeight="1">
      <c r="A6" s="53" t="s">
        <v>892</v>
      </c>
      <c r="B6" s="54">
        <f>SUM(B7:B9)</f>
        <v>60</v>
      </c>
    </row>
    <row r="7" spans="1:2" ht="30.75" customHeight="1">
      <c r="A7" s="53" t="s">
        <v>70</v>
      </c>
      <c r="B7" s="54"/>
    </row>
    <row r="8" spans="1:2" ht="30.75" customHeight="1">
      <c r="A8" s="53" t="s">
        <v>71</v>
      </c>
      <c r="B8" s="54"/>
    </row>
    <row r="9" spans="1:2" ht="30.75" customHeight="1">
      <c r="A9" s="53" t="s">
        <v>893</v>
      </c>
      <c r="B9" s="54">
        <v>60</v>
      </c>
    </row>
    <row r="10" spans="1:2" ht="30.75" customHeight="1">
      <c r="A10" s="53" t="s">
        <v>894</v>
      </c>
      <c r="B10" s="54">
        <v>140</v>
      </c>
    </row>
    <row r="11" spans="1:2" ht="30.75" customHeight="1">
      <c r="A11" s="53" t="s">
        <v>895</v>
      </c>
      <c r="B11" s="54"/>
    </row>
    <row r="12" spans="1:2" ht="30.75" customHeight="1">
      <c r="A12" s="53" t="s">
        <v>896</v>
      </c>
      <c r="B12" s="54">
        <v>140</v>
      </c>
    </row>
    <row r="13" spans="1:2" ht="30.75" customHeight="1">
      <c r="A13" s="52" t="s">
        <v>811</v>
      </c>
      <c r="B13" s="54">
        <f>B4+B6+B10</f>
        <v>200</v>
      </c>
    </row>
    <row r="14" spans="1:2" ht="30.75" customHeight="1">
      <c r="A14" s="53" t="s">
        <v>875</v>
      </c>
      <c r="B14" s="54">
        <v>54</v>
      </c>
    </row>
    <row r="15" spans="1:2" ht="30.75" customHeight="1">
      <c r="A15" s="52" t="s">
        <v>897</v>
      </c>
      <c r="B15" s="54">
        <f>B13+B14</f>
        <v>254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32.50390625" style="0" customWidth="1"/>
    <col min="2" max="2" width="27.125" style="0" customWidth="1"/>
    <col min="3" max="3" width="26.375" style="0" customWidth="1"/>
  </cols>
  <sheetData>
    <row r="1" spans="1:3" ht="25.5">
      <c r="A1" s="49" t="s">
        <v>898</v>
      </c>
      <c r="B1" s="49"/>
      <c r="C1" s="49"/>
    </row>
    <row r="2" spans="1:3" ht="33.75" customHeight="1">
      <c r="A2" s="50"/>
      <c r="B2" s="50"/>
      <c r="C2" s="51" t="s">
        <v>1</v>
      </c>
    </row>
    <row r="3" spans="1:3" ht="36" customHeight="1">
      <c r="A3" s="52" t="s">
        <v>899</v>
      </c>
      <c r="B3" s="52" t="s">
        <v>22</v>
      </c>
      <c r="C3" s="52" t="s">
        <v>878</v>
      </c>
    </row>
    <row r="4" spans="1:3" ht="36" customHeight="1">
      <c r="A4" s="53"/>
      <c r="B4" s="52" t="s">
        <v>900</v>
      </c>
      <c r="C4" s="56">
        <v>0</v>
      </c>
    </row>
    <row r="6" ht="14.25">
      <c r="A6" t="s">
        <v>901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7">
      <selection activeCell="I25" sqref="I25"/>
    </sheetView>
  </sheetViews>
  <sheetFormatPr defaultColWidth="9.00390625" defaultRowHeight="14.25"/>
  <cols>
    <col min="1" max="1" width="43.625" style="48" customWidth="1"/>
    <col min="2" max="2" width="30.25390625" style="48" customWidth="1"/>
    <col min="3" max="16384" width="9.00390625" style="48" customWidth="1"/>
  </cols>
  <sheetData>
    <row r="1" spans="1:2" ht="50.25" customHeight="1">
      <c r="A1" s="49" t="s">
        <v>902</v>
      </c>
      <c r="B1" s="49"/>
    </row>
    <row r="2" spans="1:2" s="47" customFormat="1" ht="26.25" customHeight="1">
      <c r="A2" s="50"/>
      <c r="B2" s="51" t="s">
        <v>1</v>
      </c>
    </row>
    <row r="3" spans="1:2" ht="30" customHeight="1">
      <c r="A3" s="52" t="s">
        <v>889</v>
      </c>
      <c r="B3" s="52" t="s">
        <v>878</v>
      </c>
    </row>
    <row r="4" spans="1:2" ht="30" customHeight="1">
      <c r="A4" s="53" t="s">
        <v>890</v>
      </c>
      <c r="B4" s="54"/>
    </row>
    <row r="5" spans="1:2" ht="30" customHeight="1">
      <c r="A5" s="53" t="s">
        <v>891</v>
      </c>
      <c r="B5" s="54"/>
    </row>
    <row r="6" spans="1:2" ht="30" customHeight="1">
      <c r="A6" s="53" t="s">
        <v>892</v>
      </c>
      <c r="B6" s="54">
        <f>SUM(B7:B9)</f>
        <v>60</v>
      </c>
    </row>
    <row r="7" spans="1:2" ht="30" customHeight="1">
      <c r="A7" s="53" t="s">
        <v>70</v>
      </c>
      <c r="B7" s="54"/>
    </row>
    <row r="8" spans="1:2" ht="30" customHeight="1">
      <c r="A8" s="53" t="s">
        <v>71</v>
      </c>
      <c r="B8" s="54"/>
    </row>
    <row r="9" spans="1:2" ht="30" customHeight="1">
      <c r="A9" s="53" t="s">
        <v>893</v>
      </c>
      <c r="B9" s="54">
        <v>60</v>
      </c>
    </row>
    <row r="10" spans="1:2" ht="30" customHeight="1">
      <c r="A10" s="53" t="s">
        <v>894</v>
      </c>
      <c r="B10" s="54">
        <v>140</v>
      </c>
    </row>
    <row r="11" spans="1:2" ht="30" customHeight="1">
      <c r="A11" s="53" t="s">
        <v>895</v>
      </c>
      <c r="B11" s="54"/>
    </row>
    <row r="12" spans="1:2" ht="30" customHeight="1">
      <c r="A12" s="53" t="s">
        <v>896</v>
      </c>
      <c r="B12" s="54">
        <v>140</v>
      </c>
    </row>
    <row r="13" spans="1:2" ht="30" customHeight="1">
      <c r="A13" s="52" t="s">
        <v>768</v>
      </c>
      <c r="B13" s="54">
        <f>B4+B6+B10</f>
        <v>200</v>
      </c>
    </row>
    <row r="14" spans="1:2" ht="30" customHeight="1">
      <c r="A14" s="53" t="s">
        <v>875</v>
      </c>
      <c r="B14" s="54">
        <v>54</v>
      </c>
    </row>
    <row r="15" spans="1:2" ht="30" customHeight="1">
      <c r="A15" s="52" t="s">
        <v>897</v>
      </c>
      <c r="B15" s="54">
        <f>B13+B14</f>
        <v>254</v>
      </c>
    </row>
    <row r="17" spans="1:2" ht="14.25">
      <c r="A17" s="55" t="s">
        <v>887</v>
      </c>
      <c r="B17" s="55"/>
    </row>
  </sheetData>
  <sheetProtection/>
  <mergeCells count="2">
    <mergeCell ref="A1:B1"/>
    <mergeCell ref="A17:B17"/>
  </mergeCells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D1" sqref="A1:D65536"/>
    </sheetView>
  </sheetViews>
  <sheetFormatPr defaultColWidth="9.00390625" defaultRowHeight="21" customHeight="1"/>
  <cols>
    <col min="1" max="1" width="44.75390625" style="0" customWidth="1"/>
    <col min="2" max="2" width="15.00390625" style="0" customWidth="1"/>
    <col min="3" max="3" width="40.00390625" style="0" customWidth="1"/>
    <col min="4" max="4" width="13.375" style="0" customWidth="1"/>
  </cols>
  <sheetData>
    <row r="1" spans="1:4" ht="21" customHeight="1">
      <c r="A1" s="17"/>
      <c r="B1" s="18"/>
      <c r="C1" s="19"/>
      <c r="D1" s="18"/>
    </row>
    <row r="2" spans="1:4" ht="21" customHeight="1">
      <c r="A2" s="20" t="s">
        <v>903</v>
      </c>
      <c r="B2" s="21"/>
      <c r="C2" s="20"/>
      <c r="D2" s="21"/>
    </row>
    <row r="3" spans="1:4" ht="21" customHeight="1">
      <c r="A3" s="22"/>
      <c r="B3" s="23"/>
      <c r="C3" s="22"/>
      <c r="D3" s="23" t="s">
        <v>1</v>
      </c>
    </row>
    <row r="4" spans="1:4" ht="21" customHeight="1">
      <c r="A4" s="24" t="s">
        <v>55</v>
      </c>
      <c r="B4" s="25" t="s">
        <v>3</v>
      </c>
      <c r="C4" s="24" t="s">
        <v>55</v>
      </c>
      <c r="D4" s="25" t="s">
        <v>4</v>
      </c>
    </row>
    <row r="5" spans="1:4" ht="21" customHeight="1">
      <c r="A5" s="26" t="s">
        <v>904</v>
      </c>
      <c r="B5" s="27">
        <f>SUM(B6:B11)</f>
        <v>518321</v>
      </c>
      <c r="C5" s="26" t="s">
        <v>905</v>
      </c>
      <c r="D5" s="27">
        <f>SUM(D6:D11)</f>
        <v>473249</v>
      </c>
    </row>
    <row r="6" spans="1:4" ht="21" customHeight="1">
      <c r="A6" s="28" t="s">
        <v>906</v>
      </c>
      <c r="B6" s="29">
        <v>201127</v>
      </c>
      <c r="C6" s="28" t="s">
        <v>907</v>
      </c>
      <c r="D6" s="29">
        <v>374072</v>
      </c>
    </row>
    <row r="7" spans="1:4" ht="21" customHeight="1">
      <c r="A7" s="28" t="s">
        <v>908</v>
      </c>
      <c r="B7" s="29">
        <v>285032</v>
      </c>
      <c r="C7" s="28" t="s">
        <v>909</v>
      </c>
      <c r="D7" s="30">
        <v>0</v>
      </c>
    </row>
    <row r="8" spans="1:4" ht="21" customHeight="1">
      <c r="A8" s="28" t="s">
        <v>910</v>
      </c>
      <c r="B8" s="30">
        <v>4665</v>
      </c>
      <c r="C8" s="28" t="s">
        <v>911</v>
      </c>
      <c r="D8" s="29">
        <v>6794</v>
      </c>
    </row>
    <row r="9" spans="1:4" ht="21" customHeight="1">
      <c r="A9" s="28" t="s">
        <v>912</v>
      </c>
      <c r="B9" s="29">
        <v>7068</v>
      </c>
      <c r="C9" s="31" t="s">
        <v>913</v>
      </c>
      <c r="D9" s="30">
        <v>42</v>
      </c>
    </row>
    <row r="10" spans="1:4" ht="21" customHeight="1">
      <c r="A10" s="28" t="s">
        <v>914</v>
      </c>
      <c r="B10" s="29">
        <v>20429</v>
      </c>
      <c r="C10" s="28" t="s">
        <v>915</v>
      </c>
      <c r="D10" s="29">
        <v>3692</v>
      </c>
    </row>
    <row r="11" spans="1:4" ht="21" customHeight="1">
      <c r="A11" s="31" t="s">
        <v>916</v>
      </c>
      <c r="B11" s="30">
        <v>0</v>
      </c>
      <c r="C11" s="32" t="s">
        <v>917</v>
      </c>
      <c r="D11" s="30">
        <v>88649</v>
      </c>
    </row>
    <row r="12" spans="1:4" ht="21" customHeight="1">
      <c r="A12" s="33" t="s">
        <v>918</v>
      </c>
      <c r="B12" s="27">
        <f>SUM(B13:B18)</f>
        <v>56466</v>
      </c>
      <c r="C12" s="33" t="s">
        <v>919</v>
      </c>
      <c r="D12" s="27">
        <f>SUM(D13:D18)</f>
        <v>56460</v>
      </c>
    </row>
    <row r="13" spans="1:4" ht="21" customHeight="1">
      <c r="A13" s="34" t="s">
        <v>920</v>
      </c>
      <c r="B13" s="29">
        <v>43922</v>
      </c>
      <c r="C13" s="34" t="s">
        <v>907</v>
      </c>
      <c r="D13" s="29">
        <v>56460</v>
      </c>
    </row>
    <row r="14" spans="1:4" ht="21" customHeight="1">
      <c r="A14" s="35" t="s">
        <v>921</v>
      </c>
      <c r="B14" s="29">
        <v>12435</v>
      </c>
      <c r="C14" s="35" t="s">
        <v>922</v>
      </c>
      <c r="D14" s="30"/>
    </row>
    <row r="15" spans="1:4" ht="21" customHeight="1">
      <c r="A15" s="35" t="s">
        <v>923</v>
      </c>
      <c r="B15" s="29">
        <v>109</v>
      </c>
      <c r="C15" s="35" t="s">
        <v>924</v>
      </c>
      <c r="D15" s="30"/>
    </row>
    <row r="16" spans="1:4" ht="21" customHeight="1">
      <c r="A16" s="35" t="s">
        <v>925</v>
      </c>
      <c r="B16" s="36"/>
      <c r="C16" s="35" t="s">
        <v>926</v>
      </c>
      <c r="D16" s="30"/>
    </row>
    <row r="17" spans="1:4" ht="21" customHeight="1">
      <c r="A17" s="35" t="s">
        <v>927</v>
      </c>
      <c r="B17" s="30"/>
      <c r="C17" s="32"/>
      <c r="D17" s="30"/>
    </row>
    <row r="18" spans="1:4" ht="21" customHeight="1">
      <c r="A18" s="35" t="s">
        <v>928</v>
      </c>
      <c r="B18" s="30"/>
      <c r="C18" s="32"/>
      <c r="D18" s="30"/>
    </row>
    <row r="19" spans="1:4" ht="21" customHeight="1">
      <c r="A19" s="37" t="s">
        <v>929</v>
      </c>
      <c r="B19" s="27">
        <f>SUM(B20:B24)</f>
        <v>40186</v>
      </c>
      <c r="C19" s="38" t="s">
        <v>930</v>
      </c>
      <c r="D19" s="27">
        <f>SUM(D20:D23)</f>
        <v>34817</v>
      </c>
    </row>
    <row r="20" spans="1:4" ht="21" customHeight="1">
      <c r="A20" s="34" t="s">
        <v>931</v>
      </c>
      <c r="B20" s="29">
        <v>38111</v>
      </c>
      <c r="C20" s="28" t="s">
        <v>932</v>
      </c>
      <c r="D20" s="29">
        <v>22235</v>
      </c>
    </row>
    <row r="21" spans="1:4" ht="21" customHeight="1">
      <c r="A21" s="34" t="s">
        <v>933</v>
      </c>
      <c r="B21" s="29">
        <v>850</v>
      </c>
      <c r="C21" s="28" t="s">
        <v>934</v>
      </c>
      <c r="D21" s="29">
        <v>12517</v>
      </c>
    </row>
    <row r="22" spans="1:4" ht="21" customHeight="1">
      <c r="A22" s="31" t="s">
        <v>935</v>
      </c>
      <c r="B22" s="29">
        <v>1100</v>
      </c>
      <c r="C22" s="28" t="s">
        <v>936</v>
      </c>
      <c r="D22" s="30"/>
    </row>
    <row r="23" spans="1:4" ht="21" customHeight="1">
      <c r="A23" s="31" t="s">
        <v>937</v>
      </c>
      <c r="B23" s="30">
        <v>125</v>
      </c>
      <c r="C23" s="31" t="s">
        <v>938</v>
      </c>
      <c r="D23" s="29">
        <v>65</v>
      </c>
    </row>
    <row r="24" spans="1:4" ht="21" customHeight="1">
      <c r="A24" s="31" t="s">
        <v>939</v>
      </c>
      <c r="B24" s="30"/>
      <c r="C24" s="31"/>
      <c r="D24" s="29"/>
    </row>
    <row r="25" spans="1:4" ht="21" customHeight="1">
      <c r="A25" s="37" t="s">
        <v>940</v>
      </c>
      <c r="B25" s="27">
        <f>SUM(B26:B29)</f>
        <v>676</v>
      </c>
      <c r="C25" s="38" t="s">
        <v>941</v>
      </c>
      <c r="D25" s="27">
        <f>SUM(D26:D29)</f>
        <v>608</v>
      </c>
    </row>
    <row r="26" spans="1:4" ht="21" customHeight="1">
      <c r="A26" s="34" t="s">
        <v>942</v>
      </c>
      <c r="B26" s="29">
        <v>208</v>
      </c>
      <c r="C26" s="28" t="s">
        <v>943</v>
      </c>
      <c r="D26" s="29">
        <v>550</v>
      </c>
    </row>
    <row r="27" spans="1:4" ht="21" customHeight="1">
      <c r="A27" s="34" t="s">
        <v>944</v>
      </c>
      <c r="B27" s="29">
        <v>458</v>
      </c>
      <c r="C27" s="28" t="s">
        <v>945</v>
      </c>
      <c r="D27" s="29"/>
    </row>
    <row r="28" spans="1:4" ht="21" customHeight="1">
      <c r="A28" s="31" t="s">
        <v>946</v>
      </c>
      <c r="B28" s="29">
        <v>10</v>
      </c>
      <c r="C28" s="28" t="s">
        <v>947</v>
      </c>
      <c r="D28" s="29">
        <v>58</v>
      </c>
    </row>
    <row r="29" spans="1:4" ht="21" customHeight="1">
      <c r="A29" s="31"/>
      <c r="B29" s="30"/>
      <c r="C29" s="31" t="s">
        <v>948</v>
      </c>
      <c r="D29" s="29"/>
    </row>
    <row r="30" spans="1:4" ht="21" customHeight="1">
      <c r="A30" s="37" t="s">
        <v>949</v>
      </c>
      <c r="B30" s="27">
        <f>SUM(B31:B35)</f>
        <v>8235</v>
      </c>
      <c r="C30" s="38" t="s">
        <v>950</v>
      </c>
      <c r="D30" s="27">
        <f>SUM(D31:D35)</f>
        <v>8966</v>
      </c>
    </row>
    <row r="31" spans="1:4" ht="21" customHeight="1">
      <c r="A31" s="39" t="s">
        <v>951</v>
      </c>
      <c r="B31" s="29">
        <v>8035</v>
      </c>
      <c r="C31" s="40" t="s">
        <v>952</v>
      </c>
      <c r="D31" s="29">
        <v>8645</v>
      </c>
    </row>
    <row r="32" spans="1:4" ht="21" customHeight="1">
      <c r="A32" s="39" t="s">
        <v>953</v>
      </c>
      <c r="C32" s="40" t="s">
        <v>954</v>
      </c>
      <c r="D32" s="29">
        <v>10</v>
      </c>
    </row>
    <row r="33" spans="1:4" ht="21" customHeight="1">
      <c r="A33" s="39" t="s">
        <v>955</v>
      </c>
      <c r="B33" s="29">
        <v>200</v>
      </c>
      <c r="C33" s="40" t="s">
        <v>956</v>
      </c>
      <c r="D33" s="29">
        <v>150</v>
      </c>
    </row>
    <row r="34" spans="1:4" ht="21" customHeight="1">
      <c r="A34" s="32" t="s">
        <v>957</v>
      </c>
      <c r="B34" s="30"/>
      <c r="C34" s="41" t="s">
        <v>958</v>
      </c>
      <c r="D34" s="29"/>
    </row>
    <row r="35" spans="1:4" ht="21" customHeight="1">
      <c r="A35" s="32" t="s">
        <v>959</v>
      </c>
      <c r="B35" s="30"/>
      <c r="C35" s="32" t="s">
        <v>960</v>
      </c>
      <c r="D35" s="30">
        <v>161</v>
      </c>
    </row>
    <row r="36" spans="1:4" ht="21" customHeight="1">
      <c r="A36" s="38" t="s">
        <v>961</v>
      </c>
      <c r="B36" s="27">
        <f>SUM(B37:B44)</f>
        <v>13913</v>
      </c>
      <c r="C36" s="38" t="s">
        <v>962</v>
      </c>
      <c r="D36" s="27">
        <f>SUM(D37:D45)</f>
        <v>6258</v>
      </c>
    </row>
    <row r="37" spans="1:4" ht="21" customHeight="1">
      <c r="A37" s="40" t="s">
        <v>963</v>
      </c>
      <c r="B37" s="29">
        <v>10974</v>
      </c>
      <c r="C37" s="28" t="s">
        <v>964</v>
      </c>
      <c r="D37" s="29">
        <v>4249</v>
      </c>
    </row>
    <row r="38" spans="1:4" ht="21" customHeight="1">
      <c r="A38" s="40" t="s">
        <v>965</v>
      </c>
      <c r="B38" s="30"/>
      <c r="C38" s="28" t="s">
        <v>966</v>
      </c>
      <c r="D38" s="29">
        <v>343</v>
      </c>
    </row>
    <row r="39" spans="1:4" ht="21" customHeight="1">
      <c r="A39" s="40" t="s">
        <v>967</v>
      </c>
      <c r="B39" s="29">
        <v>2127</v>
      </c>
      <c r="C39" s="28" t="s">
        <v>911</v>
      </c>
      <c r="D39" s="29"/>
    </row>
    <row r="40" spans="1:4" ht="21" customHeight="1">
      <c r="A40" s="32" t="s">
        <v>968</v>
      </c>
      <c r="B40" s="29">
        <v>430</v>
      </c>
      <c r="C40" s="28" t="s">
        <v>969</v>
      </c>
      <c r="D40" s="29"/>
    </row>
    <row r="41" spans="1:4" ht="21" customHeight="1">
      <c r="A41" s="32" t="s">
        <v>970</v>
      </c>
      <c r="B41" s="29">
        <v>382</v>
      </c>
      <c r="C41" s="28" t="s">
        <v>971</v>
      </c>
      <c r="D41" s="29">
        <v>10</v>
      </c>
    </row>
    <row r="42" spans="1:4" ht="21" customHeight="1">
      <c r="A42" s="32"/>
      <c r="B42" s="29"/>
      <c r="C42" s="28" t="s">
        <v>972</v>
      </c>
      <c r="D42" s="29">
        <v>7</v>
      </c>
    </row>
    <row r="43" spans="1:4" ht="21" customHeight="1">
      <c r="A43" s="32"/>
      <c r="B43" s="29"/>
      <c r="C43" s="28" t="s">
        <v>973</v>
      </c>
      <c r="D43" s="29">
        <v>87</v>
      </c>
    </row>
    <row r="44" spans="1:4" ht="21" customHeight="1">
      <c r="A44" s="32"/>
      <c r="B44" s="30"/>
      <c r="C44" s="28" t="s">
        <v>974</v>
      </c>
      <c r="D44" s="29">
        <v>1000</v>
      </c>
    </row>
    <row r="45" spans="1:4" ht="21" customHeight="1">
      <c r="A45" s="32"/>
      <c r="B45" s="30"/>
      <c r="C45" s="28" t="s">
        <v>975</v>
      </c>
      <c r="D45" s="29">
        <v>562</v>
      </c>
    </row>
    <row r="46" spans="1:4" ht="21" customHeight="1">
      <c r="A46" s="37" t="s">
        <v>976</v>
      </c>
      <c r="B46" s="27">
        <f>SUM(B47:B50)</f>
        <v>0</v>
      </c>
      <c r="C46" s="38" t="s">
        <v>977</v>
      </c>
      <c r="D46" s="27">
        <f>SUM(D47:D49)</f>
        <v>0</v>
      </c>
    </row>
    <row r="47" spans="1:4" ht="21" customHeight="1">
      <c r="A47" s="39" t="s">
        <v>978</v>
      </c>
      <c r="B47" s="29"/>
      <c r="C47" s="39" t="s">
        <v>979</v>
      </c>
      <c r="D47" s="29"/>
    </row>
    <row r="48" spans="1:4" ht="21" customHeight="1">
      <c r="A48" s="39" t="s">
        <v>980</v>
      </c>
      <c r="C48" s="39" t="s">
        <v>981</v>
      </c>
      <c r="D48" s="29"/>
    </row>
    <row r="49" spans="1:4" ht="21" customHeight="1">
      <c r="A49" s="32" t="s">
        <v>982</v>
      </c>
      <c r="B49" s="29"/>
      <c r="C49" s="32" t="s">
        <v>983</v>
      </c>
      <c r="D49" s="30"/>
    </row>
    <row r="50" spans="1:4" ht="21" customHeight="1">
      <c r="A50" s="32" t="s">
        <v>984</v>
      </c>
      <c r="B50" s="30"/>
      <c r="C50" s="40"/>
      <c r="D50" s="30"/>
    </row>
    <row r="51" spans="1:4" ht="21" customHeight="1">
      <c r="A51" s="34"/>
      <c r="B51" s="30"/>
      <c r="C51" s="40"/>
      <c r="D51" s="30"/>
    </row>
    <row r="52" spans="1:4" ht="21" customHeight="1">
      <c r="A52" s="42" t="s">
        <v>872</v>
      </c>
      <c r="B52" s="27">
        <f>B5+B12+B19+B30+B36+B46+B25</f>
        <v>637797</v>
      </c>
      <c r="C52" s="42" t="s">
        <v>873</v>
      </c>
      <c r="D52" s="27">
        <f>D5+D12+D19+D30+D36+D46+D25</f>
        <v>580358</v>
      </c>
    </row>
    <row r="53" spans="1:4" ht="21" customHeight="1">
      <c r="A53" s="43" t="s">
        <v>985</v>
      </c>
      <c r="B53" s="29">
        <v>444940</v>
      </c>
      <c r="C53" s="39"/>
      <c r="D53" s="30"/>
    </row>
    <row r="54" spans="1:4" ht="21" customHeight="1">
      <c r="A54" s="44"/>
      <c r="B54" s="30"/>
      <c r="C54" s="32"/>
      <c r="D54" s="36"/>
    </row>
    <row r="55" spans="1:4" ht="21" customHeight="1">
      <c r="A55" s="45" t="s">
        <v>986</v>
      </c>
      <c r="B55" s="27">
        <f>B52-D52+B53</f>
        <v>502379</v>
      </c>
      <c r="C55" s="45" t="s">
        <v>20</v>
      </c>
      <c r="D55" s="27">
        <f>D52</f>
        <v>580358</v>
      </c>
    </row>
    <row r="58" ht="21" customHeight="1">
      <c r="B58" s="46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7">
      <selection activeCell="D23" sqref="D23"/>
    </sheetView>
  </sheetViews>
  <sheetFormatPr defaultColWidth="9.00390625" defaultRowHeight="21" customHeight="1"/>
  <cols>
    <col min="1" max="1" width="44.75390625" style="0" customWidth="1"/>
    <col min="2" max="2" width="15.00390625" style="0" customWidth="1"/>
    <col min="3" max="3" width="40.00390625" style="0" customWidth="1"/>
    <col min="4" max="4" width="13.375" style="0" customWidth="1"/>
  </cols>
  <sheetData>
    <row r="1" spans="1:4" ht="21" customHeight="1">
      <c r="A1" s="17"/>
      <c r="B1" s="18"/>
      <c r="C1" s="19"/>
      <c r="D1" s="18"/>
    </row>
    <row r="2" spans="1:4" ht="21" customHeight="1">
      <c r="A2" s="20" t="s">
        <v>987</v>
      </c>
      <c r="B2" s="21"/>
      <c r="C2" s="20"/>
      <c r="D2" s="21"/>
    </row>
    <row r="3" spans="1:4" ht="21" customHeight="1">
      <c r="A3" s="22"/>
      <c r="B3" s="23"/>
      <c r="C3" s="22"/>
      <c r="D3" s="23" t="s">
        <v>1</v>
      </c>
    </row>
    <row r="4" spans="1:4" ht="21" customHeight="1">
      <c r="A4" s="24" t="s">
        <v>55</v>
      </c>
      <c r="B4" s="25" t="s">
        <v>3</v>
      </c>
      <c r="C4" s="24" t="s">
        <v>55</v>
      </c>
      <c r="D4" s="25" t="s">
        <v>4</v>
      </c>
    </row>
    <row r="5" spans="1:4" ht="21" customHeight="1">
      <c r="A5" s="26" t="s">
        <v>904</v>
      </c>
      <c r="B5" s="27">
        <f>SUM(B6:B11)</f>
        <v>456131</v>
      </c>
      <c r="C5" s="26" t="s">
        <v>905</v>
      </c>
      <c r="D5" s="27">
        <f>SUM(D6:D11)</f>
        <v>434446</v>
      </c>
    </row>
    <row r="6" spans="1:4" ht="21" customHeight="1">
      <c r="A6" s="28" t="s">
        <v>906</v>
      </c>
      <c r="B6" s="29">
        <v>190928</v>
      </c>
      <c r="C6" s="28" t="s">
        <v>907</v>
      </c>
      <c r="D6" s="29">
        <v>354676</v>
      </c>
    </row>
    <row r="7" spans="1:4" ht="21" customHeight="1">
      <c r="A7" s="28" t="s">
        <v>908</v>
      </c>
      <c r="B7" s="29">
        <v>242520</v>
      </c>
      <c r="C7" s="28" t="s">
        <v>909</v>
      </c>
      <c r="D7" s="30">
        <v>0</v>
      </c>
    </row>
    <row r="8" spans="1:4" ht="21" customHeight="1">
      <c r="A8" s="28" t="s">
        <v>910</v>
      </c>
      <c r="B8" s="30">
        <v>4127</v>
      </c>
      <c r="C8" s="28" t="s">
        <v>911</v>
      </c>
      <c r="D8" s="29">
        <v>9400</v>
      </c>
    </row>
    <row r="9" spans="1:4" ht="21" customHeight="1">
      <c r="A9" s="28" t="s">
        <v>912</v>
      </c>
      <c r="B9" s="29">
        <v>3167</v>
      </c>
      <c r="C9" s="31" t="s">
        <v>913</v>
      </c>
      <c r="D9" s="30">
        <v>0</v>
      </c>
    </row>
    <row r="10" spans="1:4" ht="21" customHeight="1">
      <c r="A10" s="28" t="s">
        <v>914</v>
      </c>
      <c r="B10" s="29">
        <v>15389</v>
      </c>
      <c r="C10" s="28" t="s">
        <v>915</v>
      </c>
      <c r="D10" s="29">
        <v>2375</v>
      </c>
    </row>
    <row r="11" spans="1:4" ht="21" customHeight="1">
      <c r="A11" s="31" t="s">
        <v>916</v>
      </c>
      <c r="B11" s="30">
        <v>0</v>
      </c>
      <c r="C11" s="32" t="s">
        <v>917</v>
      </c>
      <c r="D11" s="30">
        <v>67995</v>
      </c>
    </row>
    <row r="12" spans="1:4" ht="21" customHeight="1">
      <c r="A12" s="33" t="s">
        <v>918</v>
      </c>
      <c r="B12" s="27">
        <f>SUM(B13:B18)</f>
        <v>44634</v>
      </c>
      <c r="C12" s="33" t="s">
        <v>919</v>
      </c>
      <c r="D12" s="27">
        <f>SUM(D13:D18)</f>
        <v>44565</v>
      </c>
    </row>
    <row r="13" spans="1:4" ht="21" customHeight="1">
      <c r="A13" s="34" t="s">
        <v>920</v>
      </c>
      <c r="B13" s="29">
        <v>40232</v>
      </c>
      <c r="C13" s="34" t="s">
        <v>907</v>
      </c>
      <c r="D13" s="29">
        <v>44565</v>
      </c>
    </row>
    <row r="14" spans="1:4" ht="21" customHeight="1">
      <c r="A14" s="35" t="s">
        <v>921</v>
      </c>
      <c r="B14" s="29">
        <v>4251</v>
      </c>
      <c r="C14" s="35" t="s">
        <v>922</v>
      </c>
      <c r="D14" s="30"/>
    </row>
    <row r="15" spans="1:4" ht="21" customHeight="1">
      <c r="A15" s="35" t="s">
        <v>923</v>
      </c>
      <c r="B15" s="29">
        <v>151</v>
      </c>
      <c r="C15" s="35" t="s">
        <v>924</v>
      </c>
      <c r="D15" s="30"/>
    </row>
    <row r="16" spans="1:4" ht="21" customHeight="1">
      <c r="A16" s="35" t="s">
        <v>925</v>
      </c>
      <c r="B16" s="36"/>
      <c r="C16" s="35" t="s">
        <v>926</v>
      </c>
      <c r="D16" s="30"/>
    </row>
    <row r="17" spans="1:4" ht="21" customHeight="1">
      <c r="A17" s="35" t="s">
        <v>927</v>
      </c>
      <c r="B17" s="30"/>
      <c r="C17" s="32"/>
      <c r="D17" s="30"/>
    </row>
    <row r="18" spans="1:4" ht="21" customHeight="1">
      <c r="A18" s="35" t="s">
        <v>928</v>
      </c>
      <c r="B18" s="30"/>
      <c r="C18" s="32"/>
      <c r="D18" s="30"/>
    </row>
    <row r="19" spans="1:4" ht="21" customHeight="1">
      <c r="A19" s="37" t="s">
        <v>929</v>
      </c>
      <c r="B19" s="27">
        <f>SUM(B20:B24)</f>
        <v>33683</v>
      </c>
      <c r="C19" s="38" t="s">
        <v>930</v>
      </c>
      <c r="D19" s="27">
        <f>SUM(D20:D23)</f>
        <v>22110</v>
      </c>
    </row>
    <row r="20" spans="1:4" ht="21" customHeight="1">
      <c r="A20" s="34" t="s">
        <v>931</v>
      </c>
      <c r="B20" s="29">
        <v>30277</v>
      </c>
      <c r="C20" s="28" t="s">
        <v>932</v>
      </c>
      <c r="D20" s="29">
        <v>12408</v>
      </c>
    </row>
    <row r="21" spans="1:4" ht="21" customHeight="1">
      <c r="A21" s="34" t="s">
        <v>933</v>
      </c>
      <c r="B21" s="29"/>
      <c r="C21" s="28" t="s">
        <v>934</v>
      </c>
      <c r="D21" s="29">
        <v>9572</v>
      </c>
    </row>
    <row r="22" spans="1:4" ht="21" customHeight="1">
      <c r="A22" s="31" t="s">
        <v>935</v>
      </c>
      <c r="B22" s="29">
        <v>1170</v>
      </c>
      <c r="C22" s="28" t="s">
        <v>936</v>
      </c>
      <c r="D22" s="30"/>
    </row>
    <row r="23" spans="1:4" ht="21" customHeight="1">
      <c r="A23" s="31" t="s">
        <v>937</v>
      </c>
      <c r="B23" s="30">
        <v>61</v>
      </c>
      <c r="C23" s="31" t="s">
        <v>938</v>
      </c>
      <c r="D23" s="29">
        <v>130</v>
      </c>
    </row>
    <row r="24" spans="1:4" ht="21" customHeight="1">
      <c r="A24" s="31" t="s">
        <v>939</v>
      </c>
      <c r="B24" s="30">
        <v>2175</v>
      </c>
      <c r="C24" s="31"/>
      <c r="D24" s="29"/>
    </row>
    <row r="25" spans="1:4" ht="21" customHeight="1">
      <c r="A25" s="37" t="s">
        <v>940</v>
      </c>
      <c r="B25" s="27">
        <f>SUM(B26:B29)</f>
        <v>549</v>
      </c>
      <c r="C25" s="38" t="s">
        <v>941</v>
      </c>
      <c r="D25" s="27">
        <f>SUM(D26:D29)</f>
        <v>268</v>
      </c>
    </row>
    <row r="26" spans="1:4" ht="21" customHeight="1">
      <c r="A26" s="34" t="s">
        <v>942</v>
      </c>
      <c r="B26" s="29">
        <v>160</v>
      </c>
      <c r="C26" s="28" t="s">
        <v>943</v>
      </c>
      <c r="D26" s="29">
        <v>229</v>
      </c>
    </row>
    <row r="27" spans="1:4" ht="21" customHeight="1">
      <c r="A27" s="34" t="s">
        <v>944</v>
      </c>
      <c r="B27" s="29">
        <v>378</v>
      </c>
      <c r="C27" s="28" t="s">
        <v>945</v>
      </c>
      <c r="D27" s="29"/>
    </row>
    <row r="28" spans="1:4" ht="21" customHeight="1">
      <c r="A28" s="31" t="s">
        <v>946</v>
      </c>
      <c r="B28" s="29">
        <v>11</v>
      </c>
      <c r="C28" s="28" t="s">
        <v>947</v>
      </c>
      <c r="D28" s="29">
        <v>39</v>
      </c>
    </row>
    <row r="29" spans="1:4" ht="21" customHeight="1">
      <c r="A29" s="31"/>
      <c r="B29" s="30"/>
      <c r="C29" s="31" t="s">
        <v>948</v>
      </c>
      <c r="D29" s="29"/>
    </row>
    <row r="30" spans="1:4" ht="21" customHeight="1">
      <c r="A30" s="37" t="s">
        <v>949</v>
      </c>
      <c r="B30" s="27">
        <f>SUM(B31:B35)</f>
        <v>9581</v>
      </c>
      <c r="C30" s="38" t="s">
        <v>950</v>
      </c>
      <c r="D30" s="27">
        <f>SUM(D31:D35)</f>
        <v>8123</v>
      </c>
    </row>
    <row r="31" spans="1:4" ht="21" customHeight="1">
      <c r="A31" s="39" t="s">
        <v>951</v>
      </c>
      <c r="B31" s="29">
        <v>9416</v>
      </c>
      <c r="C31" s="40" t="s">
        <v>952</v>
      </c>
      <c r="D31" s="29">
        <v>7926</v>
      </c>
    </row>
    <row r="32" spans="1:4" ht="21" customHeight="1">
      <c r="A32" s="39" t="s">
        <v>953</v>
      </c>
      <c r="C32" s="40" t="s">
        <v>954</v>
      </c>
      <c r="D32" s="29">
        <v>9</v>
      </c>
    </row>
    <row r="33" spans="1:4" ht="21" customHeight="1">
      <c r="A33" s="39" t="s">
        <v>955</v>
      </c>
      <c r="B33" s="29">
        <v>165</v>
      </c>
      <c r="C33" s="40" t="s">
        <v>956</v>
      </c>
      <c r="D33" s="29"/>
    </row>
    <row r="34" spans="1:4" ht="21" customHeight="1">
      <c r="A34" s="32" t="s">
        <v>957</v>
      </c>
      <c r="B34" s="30"/>
      <c r="C34" s="41" t="s">
        <v>958</v>
      </c>
      <c r="D34" s="29"/>
    </row>
    <row r="35" spans="1:4" ht="21" customHeight="1">
      <c r="A35" s="32" t="s">
        <v>959</v>
      </c>
      <c r="B35" s="30"/>
      <c r="C35" s="32" t="s">
        <v>960</v>
      </c>
      <c r="D35" s="30">
        <v>188</v>
      </c>
    </row>
    <row r="36" spans="1:4" ht="21" customHeight="1">
      <c r="A36" s="38" t="s">
        <v>961</v>
      </c>
      <c r="B36" s="27">
        <f>SUM(B37:B44)</f>
        <v>10689</v>
      </c>
      <c r="C36" s="38" t="s">
        <v>962</v>
      </c>
      <c r="D36" s="27">
        <f>SUM(D37:D45)</f>
        <v>10693</v>
      </c>
    </row>
    <row r="37" spans="1:4" ht="21" customHeight="1">
      <c r="A37" s="40" t="s">
        <v>963</v>
      </c>
      <c r="B37" s="29">
        <v>8994</v>
      </c>
      <c r="C37" s="28" t="s">
        <v>964</v>
      </c>
      <c r="D37" s="29">
        <v>5674</v>
      </c>
    </row>
    <row r="38" spans="1:4" ht="21" customHeight="1">
      <c r="A38" s="40" t="s">
        <v>965</v>
      </c>
      <c r="B38" s="30"/>
      <c r="C38" s="28" t="s">
        <v>966</v>
      </c>
      <c r="D38" s="29">
        <v>409</v>
      </c>
    </row>
    <row r="39" spans="1:4" ht="21" customHeight="1">
      <c r="A39" s="40" t="s">
        <v>967</v>
      </c>
      <c r="B39" s="29">
        <v>1179</v>
      </c>
      <c r="C39" s="28" t="s">
        <v>911</v>
      </c>
      <c r="D39" s="29">
        <v>2</v>
      </c>
    </row>
    <row r="40" spans="1:4" ht="21" customHeight="1">
      <c r="A40" s="32" t="s">
        <v>968</v>
      </c>
      <c r="B40" s="29">
        <v>480</v>
      </c>
      <c r="C40" s="28" t="s">
        <v>969</v>
      </c>
      <c r="D40" s="29"/>
    </row>
    <row r="41" spans="1:4" ht="21" customHeight="1">
      <c r="A41" s="32" t="s">
        <v>970</v>
      </c>
      <c r="B41" s="29">
        <v>36</v>
      </c>
      <c r="C41" s="28" t="s">
        <v>971</v>
      </c>
      <c r="D41" s="29">
        <v>13</v>
      </c>
    </row>
    <row r="42" spans="1:4" ht="21" customHeight="1">
      <c r="A42" s="32"/>
      <c r="B42" s="29"/>
      <c r="C42" s="28" t="s">
        <v>972</v>
      </c>
      <c r="D42" s="29">
        <v>2</v>
      </c>
    </row>
    <row r="43" spans="1:4" ht="21" customHeight="1">
      <c r="A43" s="32"/>
      <c r="B43" s="29"/>
      <c r="C43" s="28" t="s">
        <v>973</v>
      </c>
      <c r="D43" s="29"/>
    </row>
    <row r="44" spans="1:4" ht="21" customHeight="1">
      <c r="A44" s="32"/>
      <c r="B44" s="30"/>
      <c r="C44" s="28" t="s">
        <v>974</v>
      </c>
      <c r="D44" s="29">
        <v>4095</v>
      </c>
    </row>
    <row r="45" spans="1:4" ht="21" customHeight="1">
      <c r="A45" s="32"/>
      <c r="B45" s="30"/>
      <c r="C45" s="28" t="s">
        <v>975</v>
      </c>
      <c r="D45" s="29">
        <v>498</v>
      </c>
    </row>
    <row r="46" spans="1:4" ht="21" customHeight="1">
      <c r="A46" s="37" t="s">
        <v>976</v>
      </c>
      <c r="B46" s="27">
        <f>SUM(B47:B50)</f>
        <v>1513</v>
      </c>
      <c r="C46" s="38" t="s">
        <v>977</v>
      </c>
      <c r="D46" s="27">
        <f>SUM(D47:D49)</f>
        <v>1917</v>
      </c>
    </row>
    <row r="47" spans="1:4" ht="21" customHeight="1">
      <c r="A47" s="39" t="s">
        <v>978</v>
      </c>
      <c r="B47" s="29">
        <v>1512</v>
      </c>
      <c r="C47" s="39" t="s">
        <v>979</v>
      </c>
      <c r="D47" s="29">
        <v>414</v>
      </c>
    </row>
    <row r="48" spans="1:4" ht="21" customHeight="1">
      <c r="A48" s="39" t="s">
        <v>980</v>
      </c>
      <c r="C48" s="39" t="s">
        <v>981</v>
      </c>
      <c r="D48" s="29">
        <v>1503</v>
      </c>
    </row>
    <row r="49" spans="1:4" ht="21" customHeight="1">
      <c r="A49" s="32" t="s">
        <v>982</v>
      </c>
      <c r="B49" s="29">
        <v>1</v>
      </c>
      <c r="C49" s="32" t="s">
        <v>983</v>
      </c>
      <c r="D49" s="30"/>
    </row>
    <row r="50" spans="1:4" ht="21" customHeight="1">
      <c r="A50" s="32" t="s">
        <v>984</v>
      </c>
      <c r="B50" s="30"/>
      <c r="C50" s="40"/>
      <c r="D50" s="30"/>
    </row>
    <row r="51" spans="1:4" ht="21" customHeight="1">
      <c r="A51" s="34"/>
      <c r="B51" s="30"/>
      <c r="C51" s="40"/>
      <c r="D51" s="30"/>
    </row>
    <row r="52" spans="1:4" ht="21" customHeight="1">
      <c r="A52" s="42" t="s">
        <v>872</v>
      </c>
      <c r="B52" s="27">
        <f>B5+B12+B19+B30+B36+B46+B25</f>
        <v>556780</v>
      </c>
      <c r="C52" s="42" t="s">
        <v>873</v>
      </c>
      <c r="D52" s="27">
        <f>D5+D12+D19+D30+D36+D46+D25</f>
        <v>522122</v>
      </c>
    </row>
    <row r="53" spans="1:4" ht="21" customHeight="1">
      <c r="A53" s="43" t="s">
        <v>985</v>
      </c>
      <c r="B53" s="29">
        <v>409722</v>
      </c>
      <c r="C53" s="39"/>
      <c r="D53" s="30"/>
    </row>
    <row r="54" spans="1:4" ht="21" customHeight="1">
      <c r="A54" s="44"/>
      <c r="B54" s="30"/>
      <c r="C54" s="32"/>
      <c r="D54" s="36"/>
    </row>
    <row r="55" spans="1:4" ht="21" customHeight="1">
      <c r="A55" s="45" t="s">
        <v>986</v>
      </c>
      <c r="B55" s="27">
        <f>B52-D52+B53</f>
        <v>444380</v>
      </c>
      <c r="C55" s="45" t="s">
        <v>20</v>
      </c>
      <c r="D55" s="27">
        <f>D52</f>
        <v>522122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pane xSplit="1" ySplit="3" topLeftCell="B4" activePane="bottomRight" state="frozen"/>
      <selection pane="bottomRight" activeCell="F27" sqref="F27"/>
    </sheetView>
  </sheetViews>
  <sheetFormatPr defaultColWidth="9.00390625" defaultRowHeight="14.25"/>
  <cols>
    <col min="1" max="1" width="19.75390625" style="0" customWidth="1"/>
    <col min="2" max="2" width="17.875" style="0" customWidth="1"/>
    <col min="3" max="3" width="17.625" style="0" customWidth="1"/>
    <col min="4" max="4" width="17.375" style="0" customWidth="1"/>
    <col min="5" max="5" width="18.25390625" style="0" customWidth="1"/>
    <col min="6" max="6" width="14.625" style="0" customWidth="1"/>
    <col min="7" max="7" width="15.75390625" style="0" customWidth="1"/>
    <col min="8" max="8" width="14.50390625" style="0" customWidth="1"/>
  </cols>
  <sheetData>
    <row r="1" spans="1:8" ht="21.75">
      <c r="A1" s="1" t="s">
        <v>988</v>
      </c>
      <c r="B1" s="1"/>
      <c r="C1" s="1"/>
      <c r="D1" s="1"/>
      <c r="E1" s="1"/>
      <c r="F1" s="1"/>
      <c r="G1" s="1"/>
      <c r="H1" s="1"/>
    </row>
    <row r="2" spans="1:8" ht="14.25">
      <c r="A2" s="2"/>
      <c r="B2" s="3"/>
      <c r="C2" s="3"/>
      <c r="D2" s="3"/>
      <c r="E2" s="3"/>
      <c r="F2" s="4"/>
      <c r="G2" s="5"/>
      <c r="H2" s="6" t="s">
        <v>1</v>
      </c>
    </row>
    <row r="3" spans="1:8" ht="27">
      <c r="A3" s="7" t="s">
        <v>989</v>
      </c>
      <c r="B3" s="8" t="s">
        <v>990</v>
      </c>
      <c r="C3" s="8" t="s">
        <v>991</v>
      </c>
      <c r="D3" s="8" t="s">
        <v>992</v>
      </c>
      <c r="E3" s="8" t="s">
        <v>993</v>
      </c>
      <c r="F3" s="8" t="s">
        <v>994</v>
      </c>
      <c r="G3" s="8" t="s">
        <v>995</v>
      </c>
      <c r="H3" s="8" t="s">
        <v>996</v>
      </c>
    </row>
    <row r="4" spans="1:8" ht="14.25">
      <c r="A4" s="9" t="s">
        <v>997</v>
      </c>
      <c r="B4" s="10">
        <f aca="true" t="shared" si="0" ref="B4:H4">SUM(B5:B15)</f>
        <v>2171933.7162</v>
      </c>
      <c r="C4" s="11">
        <f t="shared" si="0"/>
        <v>795693</v>
      </c>
      <c r="D4" s="11">
        <f t="shared" si="0"/>
        <v>141449</v>
      </c>
      <c r="E4" s="10">
        <f t="shared" si="0"/>
        <v>2826177.9261999996</v>
      </c>
      <c r="F4" s="11">
        <f t="shared" si="0"/>
        <v>79426.412658</v>
      </c>
      <c r="G4" s="11">
        <f t="shared" si="0"/>
        <v>221876</v>
      </c>
      <c r="H4" s="11">
        <f t="shared" si="0"/>
        <v>117987.18420799999</v>
      </c>
    </row>
    <row r="5" spans="1:8" ht="14.25">
      <c r="A5" s="9" t="s">
        <v>998</v>
      </c>
      <c r="B5" s="10">
        <v>609609.611292</v>
      </c>
      <c r="C5" s="12">
        <v>143171</v>
      </c>
      <c r="D5" s="13">
        <v>49737.4407</v>
      </c>
      <c r="E5" s="10">
        <f aca="true" t="shared" si="1" ref="E5:E9">B5+C5-D5</f>
        <v>703043.170592</v>
      </c>
      <c r="F5" s="14">
        <v>21044.951431</v>
      </c>
      <c r="G5" s="11">
        <v>73837</v>
      </c>
      <c r="H5" s="11">
        <v>27592.677927</v>
      </c>
    </row>
    <row r="6" spans="1:8" ht="14.25">
      <c r="A6" s="9" t="s">
        <v>999</v>
      </c>
      <c r="B6" s="10">
        <v>106577.64</v>
      </c>
      <c r="C6" s="15">
        <v>46140</v>
      </c>
      <c r="D6" s="13">
        <v>5164.8</v>
      </c>
      <c r="E6" s="10">
        <f t="shared" si="1"/>
        <v>147552.84000000003</v>
      </c>
      <c r="F6" s="14">
        <v>3976.375279</v>
      </c>
      <c r="G6" s="11">
        <v>6965.63</v>
      </c>
      <c r="H6" s="11">
        <v>5728.631439</v>
      </c>
    </row>
    <row r="7" spans="1:8" ht="14.25">
      <c r="A7" s="9" t="s">
        <v>1000</v>
      </c>
      <c r="B7" s="10">
        <v>146172.19</v>
      </c>
      <c r="C7" s="15">
        <v>72416</v>
      </c>
      <c r="D7" s="11">
        <v>11249</v>
      </c>
      <c r="E7" s="10">
        <f t="shared" si="1"/>
        <v>207339.19</v>
      </c>
      <c r="F7" s="14">
        <v>5346.798743</v>
      </c>
      <c r="G7" s="11">
        <v>1882</v>
      </c>
      <c r="H7" s="11">
        <v>8579.410843</v>
      </c>
    </row>
    <row r="8" spans="1:8" ht="14.25">
      <c r="A8" s="9" t="s">
        <v>1001</v>
      </c>
      <c r="B8" s="10">
        <v>182979.545</v>
      </c>
      <c r="C8" s="15">
        <v>72602</v>
      </c>
      <c r="D8" s="11">
        <v>11624</v>
      </c>
      <c r="E8" s="10">
        <f t="shared" si="1"/>
        <v>243957.545</v>
      </c>
      <c r="F8" s="14">
        <v>7011.807567</v>
      </c>
      <c r="G8" s="11">
        <v>1900</v>
      </c>
      <c r="H8" s="11">
        <v>10765.568767</v>
      </c>
    </row>
    <row r="9" spans="1:8" ht="14.25">
      <c r="A9" s="9" t="s">
        <v>1002</v>
      </c>
      <c r="B9" s="10">
        <v>108517.24</v>
      </c>
      <c r="C9" s="15">
        <v>68811</v>
      </c>
      <c r="D9" s="11">
        <v>6611.6</v>
      </c>
      <c r="E9" s="10">
        <f t="shared" si="1"/>
        <v>170716.63999999998</v>
      </c>
      <c r="F9" s="14">
        <v>4094.406872</v>
      </c>
      <c r="G9" s="11">
        <v>13400</v>
      </c>
      <c r="H9" s="11">
        <v>8234.938792</v>
      </c>
    </row>
    <row r="10" spans="1:8" ht="14.25">
      <c r="A10" s="16" t="s">
        <v>1003</v>
      </c>
      <c r="B10" s="10">
        <v>177111.67</v>
      </c>
      <c r="C10" s="15">
        <v>73940</v>
      </c>
      <c r="D10" s="11">
        <v>8220</v>
      </c>
      <c r="E10" s="10">
        <v>242831.67</v>
      </c>
      <c r="F10" s="14">
        <v>6807</v>
      </c>
      <c r="G10" s="11">
        <v>18915</v>
      </c>
      <c r="H10" s="11">
        <v>8787.4565</v>
      </c>
    </row>
    <row r="11" spans="1:8" ht="14.25">
      <c r="A11" s="9" t="s">
        <v>1004</v>
      </c>
      <c r="B11" s="10">
        <v>104499.965</v>
      </c>
      <c r="C11" s="15">
        <v>41746</v>
      </c>
      <c r="D11" s="11">
        <v>4672.4</v>
      </c>
      <c r="E11" s="10">
        <f aca="true" t="shared" si="2" ref="E11:E14">B11+C11-D11</f>
        <v>141573.565</v>
      </c>
      <c r="F11" s="14">
        <v>4022.112178</v>
      </c>
      <c r="G11" s="11">
        <v>5153.21</v>
      </c>
      <c r="H11" s="11">
        <v>6438.408658</v>
      </c>
    </row>
    <row r="12" spans="1:8" ht="14.25">
      <c r="A12" s="9" t="s">
        <v>1005</v>
      </c>
      <c r="B12" s="10">
        <v>169466.64</v>
      </c>
      <c r="C12" s="11">
        <v>41914</v>
      </c>
      <c r="D12" s="13">
        <v>6514</v>
      </c>
      <c r="E12" s="10">
        <f t="shared" si="2"/>
        <v>204866.64</v>
      </c>
      <c r="F12" s="14">
        <v>6747.248276</v>
      </c>
      <c r="G12" s="11">
        <v>40184.64</v>
      </c>
      <c r="H12" s="11">
        <v>9271.176776</v>
      </c>
    </row>
    <row r="13" spans="1:8" ht="14.25">
      <c r="A13" s="9" t="s">
        <v>1006</v>
      </c>
      <c r="B13" s="10">
        <v>92995.446227</v>
      </c>
      <c r="C13" s="15">
        <v>55056</v>
      </c>
      <c r="D13" s="11">
        <v>5301.9593</v>
      </c>
      <c r="E13" s="10">
        <f t="shared" si="2"/>
        <v>142749.486927</v>
      </c>
      <c r="F13" s="14">
        <v>3620.248013</v>
      </c>
      <c r="G13" s="11">
        <v>3530</v>
      </c>
      <c r="H13" s="11">
        <v>6098.717547</v>
      </c>
    </row>
    <row r="14" spans="1:8" ht="14.25">
      <c r="A14" s="9" t="s">
        <v>1007</v>
      </c>
      <c r="B14" s="10">
        <v>164995.768681</v>
      </c>
      <c r="C14" s="15">
        <v>45060</v>
      </c>
      <c r="D14" s="11">
        <v>13482.8</v>
      </c>
      <c r="E14" s="10">
        <f t="shared" si="2"/>
        <v>196572.968681</v>
      </c>
      <c r="F14" s="14">
        <v>5947.464299</v>
      </c>
      <c r="G14" s="11">
        <v>21669.52</v>
      </c>
      <c r="H14" s="11">
        <v>8399.196959</v>
      </c>
    </row>
    <row r="15" spans="1:8" ht="14.25">
      <c r="A15" s="16" t="s">
        <v>1008</v>
      </c>
      <c r="B15" s="10">
        <v>309008</v>
      </c>
      <c r="C15" s="15">
        <v>134837</v>
      </c>
      <c r="D15" s="11">
        <v>18871</v>
      </c>
      <c r="E15" s="10">
        <v>424974.21</v>
      </c>
      <c r="F15" s="14">
        <v>10808</v>
      </c>
      <c r="G15" s="11">
        <v>34439</v>
      </c>
      <c r="H15" s="11">
        <v>18091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13" sqref="G13"/>
    </sheetView>
  </sheetViews>
  <sheetFormatPr defaultColWidth="8.75390625" defaultRowHeight="27" customHeight="1"/>
  <cols>
    <col min="1" max="1" width="30.875" style="106" customWidth="1"/>
    <col min="2" max="5" width="13.375" style="0" customWidth="1"/>
  </cols>
  <sheetData>
    <row r="1" spans="1:5" ht="27" customHeight="1">
      <c r="A1" s="135" t="s">
        <v>54</v>
      </c>
      <c r="B1" s="135"/>
      <c r="C1" s="135"/>
      <c r="D1" s="135"/>
      <c r="E1" s="135"/>
    </row>
    <row r="2" spans="1:6" ht="27" customHeight="1">
      <c r="A2" s="276"/>
      <c r="B2" s="136"/>
      <c r="C2" s="136"/>
      <c r="D2" s="136"/>
      <c r="E2" s="136" t="s">
        <v>1</v>
      </c>
      <c r="F2" s="136"/>
    </row>
    <row r="3" spans="1:6" s="222" customFormat="1" ht="36" customHeight="1">
      <c r="A3" s="277" t="s">
        <v>55</v>
      </c>
      <c r="B3" s="63" t="s">
        <v>56</v>
      </c>
      <c r="C3" s="63" t="s">
        <v>57</v>
      </c>
      <c r="D3" s="63" t="s">
        <v>58</v>
      </c>
      <c r="E3" s="63" t="s">
        <v>59</v>
      </c>
      <c r="F3" s="278"/>
    </row>
    <row r="4" spans="1:6" s="223" customFormat="1" ht="27" customHeight="1">
      <c r="A4" s="137" t="s">
        <v>6</v>
      </c>
      <c r="B4" s="279">
        <f>SUM(B5:B26)</f>
        <v>770536</v>
      </c>
      <c r="C4" s="279">
        <f>SUM(C5:C26)</f>
        <v>679703</v>
      </c>
      <c r="D4" s="280">
        <f aca="true" t="shared" si="0" ref="D4:D24">C4-B4</f>
        <v>-90833</v>
      </c>
      <c r="E4" s="281">
        <f aca="true" t="shared" si="1" ref="E4:E21">D4/B4*100</f>
        <v>-11.788287633543405</v>
      </c>
      <c r="F4" s="278"/>
    </row>
    <row r="5" spans="1:6" s="223" customFormat="1" ht="27" customHeight="1">
      <c r="A5" s="226" t="s">
        <v>60</v>
      </c>
      <c r="B5" s="231">
        <v>88920</v>
      </c>
      <c r="C5" s="227">
        <v>92604</v>
      </c>
      <c r="D5" s="227">
        <f t="shared" si="0"/>
        <v>3684</v>
      </c>
      <c r="E5" s="282">
        <f t="shared" si="1"/>
        <v>4.143049932523617</v>
      </c>
      <c r="F5" s="278"/>
    </row>
    <row r="6" spans="1:6" s="223" customFormat="1" ht="27" customHeight="1">
      <c r="A6" s="226" t="s">
        <v>61</v>
      </c>
      <c r="B6" s="231">
        <v>253</v>
      </c>
      <c r="C6" s="227">
        <v>279</v>
      </c>
      <c r="D6" s="227">
        <f t="shared" si="0"/>
        <v>26</v>
      </c>
      <c r="E6" s="282">
        <f t="shared" si="1"/>
        <v>10.276679841897234</v>
      </c>
      <c r="F6" s="278"/>
    </row>
    <row r="7" spans="1:6" s="223" customFormat="1" ht="27" customHeight="1">
      <c r="A7" s="226" t="s">
        <v>62</v>
      </c>
      <c r="B7" s="231">
        <v>75671</v>
      </c>
      <c r="C7" s="227">
        <v>71667</v>
      </c>
      <c r="D7" s="227">
        <f t="shared" si="0"/>
        <v>-4004</v>
      </c>
      <c r="E7" s="282">
        <f t="shared" si="1"/>
        <v>-5.291326928413791</v>
      </c>
      <c r="F7" s="278"/>
    </row>
    <row r="8" spans="1:6" s="223" customFormat="1" ht="27" customHeight="1">
      <c r="A8" s="226" t="s">
        <v>63</v>
      </c>
      <c r="B8" s="231">
        <v>117460</v>
      </c>
      <c r="C8" s="227">
        <v>130381</v>
      </c>
      <c r="D8" s="227">
        <f t="shared" si="0"/>
        <v>12921</v>
      </c>
      <c r="E8" s="282">
        <f t="shared" si="1"/>
        <v>11.000340541460924</v>
      </c>
      <c r="F8" s="278"/>
    </row>
    <row r="9" spans="1:6" s="223" customFormat="1" ht="27" customHeight="1">
      <c r="A9" s="226" t="s">
        <v>64</v>
      </c>
      <c r="B9" s="231">
        <v>6384</v>
      </c>
      <c r="C9" s="227">
        <v>5692</v>
      </c>
      <c r="D9" s="227">
        <f t="shared" si="0"/>
        <v>-692</v>
      </c>
      <c r="E9" s="282">
        <f t="shared" si="1"/>
        <v>-10.839598997493734</v>
      </c>
      <c r="F9" s="278"/>
    </row>
    <row r="10" spans="1:6" s="223" customFormat="1" ht="27" customHeight="1">
      <c r="A10" s="226" t="s">
        <v>65</v>
      </c>
      <c r="B10" s="231">
        <v>15679</v>
      </c>
      <c r="C10" s="227">
        <v>17657</v>
      </c>
      <c r="D10" s="227">
        <f t="shared" si="0"/>
        <v>1978</v>
      </c>
      <c r="E10" s="282">
        <f t="shared" si="1"/>
        <v>12.61560048472479</v>
      </c>
      <c r="F10" s="278"/>
    </row>
    <row r="11" spans="1:6" s="223" customFormat="1" ht="27" customHeight="1">
      <c r="A11" s="226" t="s">
        <v>66</v>
      </c>
      <c r="B11" s="231">
        <v>83886</v>
      </c>
      <c r="C11" s="227">
        <v>88226</v>
      </c>
      <c r="D11" s="227">
        <f t="shared" si="0"/>
        <v>4340</v>
      </c>
      <c r="E11" s="282">
        <f t="shared" si="1"/>
        <v>5.173688100517369</v>
      </c>
      <c r="F11" s="278"/>
    </row>
    <row r="12" spans="1:6" s="223" customFormat="1" ht="27" customHeight="1">
      <c r="A12" s="226" t="s">
        <v>67</v>
      </c>
      <c r="B12" s="231">
        <v>49116</v>
      </c>
      <c r="C12" s="227">
        <v>45539</v>
      </c>
      <c r="D12" s="227">
        <f t="shared" si="0"/>
        <v>-3577</v>
      </c>
      <c r="E12" s="282">
        <f t="shared" si="1"/>
        <v>-7.282759182343838</v>
      </c>
      <c r="F12" s="278"/>
    </row>
    <row r="13" spans="1:6" s="223" customFormat="1" ht="27" customHeight="1">
      <c r="A13" s="226" t="s">
        <v>68</v>
      </c>
      <c r="B13" s="231">
        <v>7682</v>
      </c>
      <c r="C13" s="227">
        <v>5635</v>
      </c>
      <c r="D13" s="227">
        <f t="shared" si="0"/>
        <v>-2047</v>
      </c>
      <c r="E13" s="282">
        <f t="shared" si="1"/>
        <v>-26.646706586826348</v>
      </c>
      <c r="F13" s="278"/>
    </row>
    <row r="14" spans="1:6" s="223" customFormat="1" ht="27" customHeight="1">
      <c r="A14" s="226" t="s">
        <v>69</v>
      </c>
      <c r="B14" s="231">
        <v>63218</v>
      </c>
      <c r="C14" s="227">
        <v>55968</v>
      </c>
      <c r="D14" s="227">
        <f t="shared" si="0"/>
        <v>-7250</v>
      </c>
      <c r="E14" s="282">
        <f t="shared" si="1"/>
        <v>-11.468252712834952</v>
      </c>
      <c r="F14" s="278"/>
    </row>
    <row r="15" spans="1:6" s="223" customFormat="1" ht="27" customHeight="1">
      <c r="A15" s="226" t="s">
        <v>70</v>
      </c>
      <c r="B15" s="231">
        <v>97372</v>
      </c>
      <c r="C15" s="227">
        <v>64554</v>
      </c>
      <c r="D15" s="227">
        <f t="shared" si="0"/>
        <v>-32818</v>
      </c>
      <c r="E15" s="282">
        <f t="shared" si="1"/>
        <v>-33.70373413301565</v>
      </c>
      <c r="F15" s="278"/>
    </row>
    <row r="16" spans="1:6" s="223" customFormat="1" ht="27" customHeight="1">
      <c r="A16" s="226" t="s">
        <v>71</v>
      </c>
      <c r="B16" s="231">
        <v>65001</v>
      </c>
      <c r="C16" s="227">
        <v>13651</v>
      </c>
      <c r="D16" s="227">
        <f t="shared" si="0"/>
        <v>-51350</v>
      </c>
      <c r="E16" s="282">
        <f t="shared" si="1"/>
        <v>-78.99878463408255</v>
      </c>
      <c r="F16" s="278"/>
    </row>
    <row r="17" spans="1:6" s="223" customFormat="1" ht="27" customHeight="1">
      <c r="A17" s="226" t="s">
        <v>72</v>
      </c>
      <c r="B17" s="231">
        <v>4007</v>
      </c>
      <c r="C17" s="227">
        <v>2611</v>
      </c>
      <c r="D17" s="227">
        <f t="shared" si="0"/>
        <v>-1396</v>
      </c>
      <c r="E17" s="282">
        <f t="shared" si="1"/>
        <v>-34.83903169453457</v>
      </c>
      <c r="F17" s="278"/>
    </row>
    <row r="18" spans="1:6" s="223" customFormat="1" ht="27" customHeight="1">
      <c r="A18" s="226" t="s">
        <v>73</v>
      </c>
      <c r="B18" s="231">
        <v>647</v>
      </c>
      <c r="C18" s="227">
        <v>2538</v>
      </c>
      <c r="D18" s="227">
        <f t="shared" si="0"/>
        <v>1891</v>
      </c>
      <c r="E18" s="282">
        <f t="shared" si="1"/>
        <v>292.27202472952087</v>
      </c>
      <c r="F18" s="278"/>
    </row>
    <row r="19" spans="1:6" s="223" customFormat="1" ht="27" customHeight="1">
      <c r="A19" s="226" t="s">
        <v>74</v>
      </c>
      <c r="B19" s="227">
        <v>630</v>
      </c>
      <c r="C19" s="227">
        <v>328</v>
      </c>
      <c r="D19" s="227">
        <f t="shared" si="0"/>
        <v>-302</v>
      </c>
      <c r="E19" s="282">
        <f t="shared" si="1"/>
        <v>-47.93650793650794</v>
      </c>
      <c r="F19" s="278"/>
    </row>
    <row r="20" spans="1:6" s="223" customFormat="1" ht="27" customHeight="1">
      <c r="A20" s="226" t="s">
        <v>75</v>
      </c>
      <c r="B20" s="231">
        <v>4524</v>
      </c>
      <c r="C20" s="227">
        <v>2355</v>
      </c>
      <c r="D20" s="227">
        <f t="shared" si="0"/>
        <v>-2169</v>
      </c>
      <c r="E20" s="282">
        <f t="shared" si="1"/>
        <v>-47.94429708222812</v>
      </c>
      <c r="F20" s="278"/>
    </row>
    <row r="21" spans="1:6" s="275" customFormat="1" ht="27" customHeight="1">
      <c r="A21" s="226" t="s">
        <v>76</v>
      </c>
      <c r="B21" s="231">
        <v>30877</v>
      </c>
      <c r="C21" s="227">
        <v>25214</v>
      </c>
      <c r="D21" s="227">
        <f t="shared" si="0"/>
        <v>-5663</v>
      </c>
      <c r="E21" s="282">
        <f t="shared" si="1"/>
        <v>-18.34051235547495</v>
      </c>
      <c r="F21" s="283"/>
    </row>
    <row r="22" spans="1:6" s="275" customFormat="1" ht="27" customHeight="1">
      <c r="A22" s="226" t="s">
        <v>77</v>
      </c>
      <c r="B22" s="231">
        <v>8042</v>
      </c>
      <c r="C22" s="227">
        <v>857</v>
      </c>
      <c r="D22" s="227">
        <f t="shared" si="0"/>
        <v>-7185</v>
      </c>
      <c r="E22" s="282"/>
      <c r="F22" s="283"/>
    </row>
    <row r="23" spans="1:6" s="275" customFormat="1" ht="27" customHeight="1">
      <c r="A23" s="226" t="s">
        <v>78</v>
      </c>
      <c r="B23" s="231">
        <v>1543</v>
      </c>
      <c r="C23" s="227">
        <v>1104</v>
      </c>
      <c r="D23" s="227">
        <f t="shared" si="0"/>
        <v>-439</v>
      </c>
      <c r="E23" s="282">
        <f>D23/B23*100</f>
        <v>-28.45106934543098</v>
      </c>
      <c r="F23" s="283"/>
    </row>
    <row r="24" spans="1:5" ht="27" customHeight="1">
      <c r="A24" s="226" t="s">
        <v>79</v>
      </c>
      <c r="B24" s="231">
        <v>10000</v>
      </c>
      <c r="C24" s="227">
        <v>8226</v>
      </c>
      <c r="D24" s="227">
        <f t="shared" si="0"/>
        <v>-1774</v>
      </c>
      <c r="E24" s="282">
        <f>D24/B24*100</f>
        <v>-17.740000000000002</v>
      </c>
    </row>
    <row r="25" spans="1:5" ht="27" customHeight="1">
      <c r="A25" s="226" t="s">
        <v>80</v>
      </c>
      <c r="B25" s="231">
        <v>16000</v>
      </c>
      <c r="C25" s="227">
        <v>17000</v>
      </c>
      <c r="D25" s="88"/>
      <c r="E25" s="88"/>
    </row>
    <row r="26" spans="1:5" ht="27" customHeight="1">
      <c r="A26" s="226" t="s">
        <v>81</v>
      </c>
      <c r="B26" s="231">
        <v>23624</v>
      </c>
      <c r="C26" s="227">
        <v>27617</v>
      </c>
      <c r="D26" s="88">
        <f>SUM(D4:D25)</f>
        <v>-186659</v>
      </c>
      <c r="E26" s="282">
        <f>D26/B26*100</f>
        <v>-790.1244497121571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7"/>
  <sheetViews>
    <sheetView workbookViewId="0" topLeftCell="A1">
      <selection activeCell="J10" sqref="J10"/>
    </sheetView>
  </sheetViews>
  <sheetFormatPr defaultColWidth="6.875" defaultRowHeight="20.25" customHeight="1"/>
  <cols>
    <col min="1" max="1" width="43.375" style="236" customWidth="1"/>
    <col min="2" max="2" width="17.25390625" style="236" customWidth="1"/>
    <col min="3" max="3" width="14.75390625" style="236" customWidth="1"/>
    <col min="4" max="4" width="17.00390625" style="236" customWidth="1"/>
    <col min="5" max="5" width="16.125" style="236" bestFit="1" customWidth="1"/>
    <col min="6" max="16384" width="6.875" style="236" customWidth="1"/>
  </cols>
  <sheetData>
    <row r="1" spans="1:4" ht="33" customHeight="1">
      <c r="A1" s="268" t="s">
        <v>82</v>
      </c>
      <c r="B1" s="268"/>
      <c r="C1" s="268"/>
      <c r="D1" s="268"/>
    </row>
    <row r="2" ht="26.25" customHeight="1">
      <c r="D2" s="236" t="s">
        <v>1</v>
      </c>
    </row>
    <row r="3" spans="1:4" ht="42.75" customHeight="1">
      <c r="A3" s="269" t="s">
        <v>83</v>
      </c>
      <c r="B3" s="99" t="s">
        <v>84</v>
      </c>
      <c r="C3" s="99" t="s">
        <v>85</v>
      </c>
      <c r="D3" s="99" t="s">
        <v>86</v>
      </c>
    </row>
    <row r="4" spans="1:5" s="149" customFormat="1" ht="20.25" customHeight="1">
      <c r="A4" s="270" t="s">
        <v>87</v>
      </c>
      <c r="B4" s="271">
        <v>679703</v>
      </c>
      <c r="C4" s="271">
        <v>295810</v>
      </c>
      <c r="D4" s="271">
        <v>383893</v>
      </c>
      <c r="E4" s="272"/>
    </row>
    <row r="5" spans="1:4" ht="20.25" customHeight="1">
      <c r="A5" s="273" t="s">
        <v>88</v>
      </c>
      <c r="B5" s="271">
        <v>92604</v>
      </c>
      <c r="C5" s="271">
        <v>38536</v>
      </c>
      <c r="D5" s="271">
        <v>54068</v>
      </c>
    </row>
    <row r="6" spans="1:4" ht="20.25" customHeight="1">
      <c r="A6" s="273" t="s">
        <v>89</v>
      </c>
      <c r="B6" s="271">
        <v>1348</v>
      </c>
      <c r="C6" s="271">
        <v>861</v>
      </c>
      <c r="D6" s="271">
        <v>487</v>
      </c>
    </row>
    <row r="7" spans="1:4" ht="20.25" customHeight="1">
      <c r="A7" s="273" t="s">
        <v>90</v>
      </c>
      <c r="B7" s="271">
        <v>690</v>
      </c>
      <c r="C7" s="271">
        <v>690</v>
      </c>
      <c r="D7" s="271">
        <v>0</v>
      </c>
    </row>
    <row r="8" spans="1:4" ht="20.25" customHeight="1">
      <c r="A8" s="273" t="s">
        <v>91</v>
      </c>
      <c r="B8" s="271">
        <v>49</v>
      </c>
      <c r="C8" s="271">
        <v>0</v>
      </c>
      <c r="D8" s="271">
        <v>49</v>
      </c>
    </row>
    <row r="9" spans="1:4" ht="20.25" customHeight="1">
      <c r="A9" s="273" t="s">
        <v>92</v>
      </c>
      <c r="B9" s="271">
        <v>240</v>
      </c>
      <c r="C9" s="271">
        <v>0</v>
      </c>
      <c r="D9" s="271">
        <v>240</v>
      </c>
    </row>
    <row r="10" spans="1:4" ht="20.25" customHeight="1">
      <c r="A10" s="273" t="s">
        <v>93</v>
      </c>
      <c r="B10" s="271">
        <v>30</v>
      </c>
      <c r="C10" s="271">
        <v>0</v>
      </c>
      <c r="D10" s="271">
        <v>30</v>
      </c>
    </row>
    <row r="11" spans="1:4" ht="20.25" customHeight="1">
      <c r="A11" s="273" t="s">
        <v>94</v>
      </c>
      <c r="B11" s="271">
        <v>133</v>
      </c>
      <c r="C11" s="271">
        <v>0</v>
      </c>
      <c r="D11" s="271">
        <v>133</v>
      </c>
    </row>
    <row r="12" spans="1:4" ht="20.25" customHeight="1">
      <c r="A12" s="273" t="s">
        <v>95</v>
      </c>
      <c r="B12" s="271">
        <v>20</v>
      </c>
      <c r="C12" s="271">
        <v>0</v>
      </c>
      <c r="D12" s="271">
        <v>20</v>
      </c>
    </row>
    <row r="13" spans="1:4" ht="20.25" customHeight="1">
      <c r="A13" s="273" t="s">
        <v>96</v>
      </c>
      <c r="B13" s="271">
        <v>177</v>
      </c>
      <c r="C13" s="271">
        <v>162</v>
      </c>
      <c r="D13" s="271">
        <v>15</v>
      </c>
    </row>
    <row r="14" spans="1:4" ht="20.25" customHeight="1">
      <c r="A14" s="273" t="s">
        <v>97</v>
      </c>
      <c r="B14" s="271">
        <v>9</v>
      </c>
      <c r="C14" s="271">
        <v>9</v>
      </c>
      <c r="D14" s="271">
        <v>0</v>
      </c>
    </row>
    <row r="15" spans="1:4" ht="20.25" customHeight="1">
      <c r="A15" s="273" t="s">
        <v>98</v>
      </c>
      <c r="B15" s="271">
        <v>1253</v>
      </c>
      <c r="C15" s="271">
        <v>870</v>
      </c>
      <c r="D15" s="271">
        <v>384</v>
      </c>
    </row>
    <row r="16" spans="1:4" ht="20.25" customHeight="1">
      <c r="A16" s="273" t="s">
        <v>99</v>
      </c>
      <c r="B16" s="271">
        <v>712</v>
      </c>
      <c r="C16" s="271">
        <v>712</v>
      </c>
      <c r="D16" s="271">
        <v>0</v>
      </c>
    </row>
    <row r="17" spans="1:4" ht="20.25" customHeight="1">
      <c r="A17" s="273" t="s">
        <v>100</v>
      </c>
      <c r="B17" s="271">
        <v>86</v>
      </c>
      <c r="C17" s="271">
        <v>0</v>
      </c>
      <c r="D17" s="271">
        <v>86</v>
      </c>
    </row>
    <row r="18" spans="1:4" ht="20.25" customHeight="1">
      <c r="A18" s="273" t="s">
        <v>101</v>
      </c>
      <c r="B18" s="271">
        <v>192</v>
      </c>
      <c r="C18" s="271">
        <v>0</v>
      </c>
      <c r="D18" s="271">
        <v>192</v>
      </c>
    </row>
    <row r="19" spans="1:4" ht="20.25" customHeight="1">
      <c r="A19" s="273" t="s">
        <v>102</v>
      </c>
      <c r="B19" s="271">
        <v>106</v>
      </c>
      <c r="C19" s="271">
        <v>0</v>
      </c>
      <c r="D19" s="271">
        <v>106</v>
      </c>
    </row>
    <row r="20" spans="1:4" ht="20.25" customHeight="1">
      <c r="A20" s="273" t="s">
        <v>103</v>
      </c>
      <c r="B20" s="271">
        <v>157</v>
      </c>
      <c r="C20" s="271">
        <v>157</v>
      </c>
      <c r="D20" s="271">
        <v>0</v>
      </c>
    </row>
    <row r="21" spans="1:4" ht="20.25" customHeight="1">
      <c r="A21" s="273" t="s">
        <v>104</v>
      </c>
      <c r="B21" s="271">
        <v>32069</v>
      </c>
      <c r="C21" s="271">
        <v>7634</v>
      </c>
      <c r="D21" s="271">
        <v>24435</v>
      </c>
    </row>
    <row r="22" spans="1:4" ht="20.25" customHeight="1">
      <c r="A22" s="273" t="s">
        <v>105</v>
      </c>
      <c r="B22" s="271">
        <v>4610</v>
      </c>
      <c r="C22" s="271">
        <v>4530</v>
      </c>
      <c r="D22" s="271">
        <v>80</v>
      </c>
    </row>
    <row r="23" spans="1:4" ht="20.25" customHeight="1">
      <c r="A23" s="273" t="s">
        <v>106</v>
      </c>
      <c r="B23" s="271">
        <v>12140</v>
      </c>
      <c r="C23" s="271">
        <v>0</v>
      </c>
      <c r="D23" s="271">
        <v>12140</v>
      </c>
    </row>
    <row r="24" spans="1:4" ht="20.25" customHeight="1">
      <c r="A24" s="273" t="s">
        <v>107</v>
      </c>
      <c r="B24" s="271">
        <v>5245</v>
      </c>
      <c r="C24" s="271">
        <v>639</v>
      </c>
      <c r="D24" s="271">
        <v>4605</v>
      </c>
    </row>
    <row r="25" spans="1:4" ht="20.25" customHeight="1">
      <c r="A25" s="273" t="s">
        <v>108</v>
      </c>
      <c r="B25" s="271">
        <v>22</v>
      </c>
      <c r="C25" s="271">
        <v>0</v>
      </c>
      <c r="D25" s="271">
        <v>22</v>
      </c>
    </row>
    <row r="26" spans="1:4" ht="20.25" customHeight="1">
      <c r="A26" s="273" t="s">
        <v>109</v>
      </c>
      <c r="B26" s="271">
        <v>3550</v>
      </c>
      <c r="C26" s="271">
        <v>2465</v>
      </c>
      <c r="D26" s="271">
        <v>1085</v>
      </c>
    </row>
    <row r="27" spans="1:4" ht="20.25" customHeight="1">
      <c r="A27" s="273" t="s">
        <v>110</v>
      </c>
      <c r="B27" s="271">
        <v>6502</v>
      </c>
      <c r="C27" s="271">
        <v>0</v>
      </c>
      <c r="D27" s="271">
        <v>6502</v>
      </c>
    </row>
    <row r="28" spans="1:4" ht="20.25" customHeight="1">
      <c r="A28" s="273" t="s">
        <v>111</v>
      </c>
      <c r="B28" s="271">
        <v>3450</v>
      </c>
      <c r="C28" s="271">
        <v>1651</v>
      </c>
      <c r="D28" s="271">
        <v>1799</v>
      </c>
    </row>
    <row r="29" spans="1:4" ht="20.25" customHeight="1">
      <c r="A29" s="273" t="s">
        <v>112</v>
      </c>
      <c r="B29" s="271">
        <v>1276</v>
      </c>
      <c r="C29" s="271">
        <v>1276</v>
      </c>
      <c r="D29" s="271">
        <v>0</v>
      </c>
    </row>
    <row r="30" spans="1:4" ht="20.25" customHeight="1">
      <c r="A30" s="273" t="s">
        <v>113</v>
      </c>
      <c r="B30" s="271">
        <v>43</v>
      </c>
      <c r="C30" s="271">
        <v>0</v>
      </c>
      <c r="D30" s="271">
        <v>43</v>
      </c>
    </row>
    <row r="31" spans="1:4" ht="20.25" customHeight="1">
      <c r="A31" s="273" t="s">
        <v>114</v>
      </c>
      <c r="B31" s="271">
        <v>250</v>
      </c>
      <c r="C31" s="271">
        <v>250</v>
      </c>
      <c r="D31" s="271">
        <v>0</v>
      </c>
    </row>
    <row r="32" spans="1:4" ht="20.25" customHeight="1">
      <c r="A32" s="273" t="s">
        <v>115</v>
      </c>
      <c r="B32" s="271">
        <v>140</v>
      </c>
      <c r="C32" s="271">
        <v>126</v>
      </c>
      <c r="D32" s="271">
        <v>13</v>
      </c>
    </row>
    <row r="33" spans="1:4" ht="20.25" customHeight="1">
      <c r="A33" s="273" t="s">
        <v>116</v>
      </c>
      <c r="B33" s="271">
        <v>1743</v>
      </c>
      <c r="C33" s="271">
        <v>0</v>
      </c>
      <c r="D33" s="271">
        <v>1743</v>
      </c>
    </row>
    <row r="34" spans="1:4" ht="20.25" customHeight="1">
      <c r="A34" s="273" t="s">
        <v>117</v>
      </c>
      <c r="B34" s="271">
        <v>1744</v>
      </c>
      <c r="C34" s="271">
        <v>981</v>
      </c>
      <c r="D34" s="271">
        <v>763</v>
      </c>
    </row>
    <row r="35" spans="1:4" ht="20.25" customHeight="1">
      <c r="A35" s="273" t="s">
        <v>118</v>
      </c>
      <c r="B35" s="271">
        <v>852</v>
      </c>
      <c r="C35" s="271">
        <v>852</v>
      </c>
      <c r="D35" s="271">
        <v>0</v>
      </c>
    </row>
    <row r="36" spans="1:4" ht="20.25" customHeight="1">
      <c r="A36" s="273" t="s">
        <v>119</v>
      </c>
      <c r="B36" s="271">
        <v>571</v>
      </c>
      <c r="C36" s="271">
        <v>0</v>
      </c>
      <c r="D36" s="271">
        <v>571</v>
      </c>
    </row>
    <row r="37" spans="1:4" ht="20.25" customHeight="1">
      <c r="A37" s="273" t="s">
        <v>120</v>
      </c>
      <c r="B37" s="271">
        <v>8</v>
      </c>
      <c r="C37" s="271">
        <v>0</v>
      </c>
      <c r="D37" s="271">
        <v>8</v>
      </c>
    </row>
    <row r="38" spans="1:4" ht="20.25" customHeight="1">
      <c r="A38" s="273" t="s">
        <v>121</v>
      </c>
      <c r="B38" s="271">
        <v>136</v>
      </c>
      <c r="C38" s="271">
        <v>0</v>
      </c>
      <c r="D38" s="271">
        <v>136</v>
      </c>
    </row>
    <row r="39" spans="1:4" ht="20.25" customHeight="1">
      <c r="A39" s="273" t="s">
        <v>122</v>
      </c>
      <c r="B39" s="271">
        <v>48</v>
      </c>
      <c r="C39" s="271">
        <v>0</v>
      </c>
      <c r="D39" s="271">
        <v>48</v>
      </c>
    </row>
    <row r="40" spans="1:4" ht="20.25" customHeight="1">
      <c r="A40" s="273" t="s">
        <v>123</v>
      </c>
      <c r="B40" s="271">
        <v>128</v>
      </c>
      <c r="C40" s="271">
        <v>128</v>
      </c>
      <c r="D40" s="271">
        <v>0</v>
      </c>
    </row>
    <row r="41" spans="1:4" ht="20.25" customHeight="1">
      <c r="A41" s="273" t="s">
        <v>124</v>
      </c>
      <c r="B41" s="271">
        <v>5415</v>
      </c>
      <c r="C41" s="271">
        <v>3168</v>
      </c>
      <c r="D41" s="271">
        <v>2248</v>
      </c>
    </row>
    <row r="42" spans="1:4" ht="20.25" customHeight="1">
      <c r="A42" s="273" t="s">
        <v>125</v>
      </c>
      <c r="B42" s="271">
        <v>2176</v>
      </c>
      <c r="C42" s="271">
        <v>2176</v>
      </c>
      <c r="D42" s="271">
        <v>0</v>
      </c>
    </row>
    <row r="43" spans="1:4" ht="20.25" customHeight="1">
      <c r="A43" s="273" t="s">
        <v>126</v>
      </c>
      <c r="B43" s="271">
        <v>993</v>
      </c>
      <c r="C43" s="271">
        <v>0</v>
      </c>
      <c r="D43" s="271">
        <v>993</v>
      </c>
    </row>
    <row r="44" spans="1:4" ht="20.25" customHeight="1">
      <c r="A44" s="273" t="s">
        <v>127</v>
      </c>
      <c r="B44" s="271">
        <v>250</v>
      </c>
      <c r="C44" s="271">
        <v>0</v>
      </c>
      <c r="D44" s="271">
        <v>250</v>
      </c>
    </row>
    <row r="45" spans="1:4" ht="20.25" customHeight="1">
      <c r="A45" s="273" t="s">
        <v>128</v>
      </c>
      <c r="B45" s="271">
        <v>1000</v>
      </c>
      <c r="C45" s="271">
        <v>0</v>
      </c>
      <c r="D45" s="271">
        <v>1000</v>
      </c>
    </row>
    <row r="46" spans="1:4" ht="20.25" customHeight="1">
      <c r="A46" s="273" t="s">
        <v>129</v>
      </c>
      <c r="B46" s="271">
        <v>992</v>
      </c>
      <c r="C46" s="271">
        <v>992</v>
      </c>
      <c r="D46" s="271">
        <v>0</v>
      </c>
    </row>
    <row r="47" spans="1:4" ht="20.25" customHeight="1">
      <c r="A47" s="273" t="s">
        <v>130</v>
      </c>
      <c r="B47" s="271">
        <v>4</v>
      </c>
      <c r="C47" s="271">
        <v>0</v>
      </c>
      <c r="D47" s="271">
        <v>4</v>
      </c>
    </row>
    <row r="48" spans="1:4" ht="20.25" customHeight="1">
      <c r="A48" s="273" t="s">
        <v>131</v>
      </c>
      <c r="B48" s="271">
        <v>1151</v>
      </c>
      <c r="C48" s="271">
        <v>865</v>
      </c>
      <c r="D48" s="271">
        <v>287</v>
      </c>
    </row>
    <row r="49" spans="1:4" ht="20.25" customHeight="1">
      <c r="A49" s="273" t="s">
        <v>132</v>
      </c>
      <c r="B49" s="271">
        <v>736</v>
      </c>
      <c r="C49" s="271">
        <v>736</v>
      </c>
      <c r="D49" s="271">
        <v>0</v>
      </c>
    </row>
    <row r="50" spans="1:4" ht="20.25" customHeight="1">
      <c r="A50" s="273" t="s">
        <v>133</v>
      </c>
      <c r="B50" s="271">
        <v>237</v>
      </c>
      <c r="C50" s="271">
        <v>0</v>
      </c>
      <c r="D50" s="271">
        <v>237</v>
      </c>
    </row>
    <row r="51" spans="1:4" ht="20.25" customHeight="1">
      <c r="A51" s="273" t="s">
        <v>134</v>
      </c>
      <c r="B51" s="271">
        <v>50</v>
      </c>
      <c r="C51" s="271">
        <v>0</v>
      </c>
      <c r="D51" s="271">
        <v>50</v>
      </c>
    </row>
    <row r="52" spans="1:4" ht="20.25" customHeight="1">
      <c r="A52" s="273" t="s">
        <v>135</v>
      </c>
      <c r="B52" s="271">
        <v>129</v>
      </c>
      <c r="C52" s="271">
        <v>129</v>
      </c>
      <c r="D52" s="271">
        <v>0</v>
      </c>
    </row>
    <row r="53" spans="1:4" ht="20.25" customHeight="1">
      <c r="A53" s="273" t="s">
        <v>136</v>
      </c>
      <c r="B53" s="271">
        <v>1674</v>
      </c>
      <c r="C53" s="271">
        <v>550</v>
      </c>
      <c r="D53" s="271">
        <v>1124</v>
      </c>
    </row>
    <row r="54" spans="1:4" ht="20.25" customHeight="1">
      <c r="A54" s="273" t="s">
        <v>137</v>
      </c>
      <c r="B54" s="271">
        <v>592</v>
      </c>
      <c r="C54" s="271">
        <v>550</v>
      </c>
      <c r="D54" s="271">
        <v>42</v>
      </c>
    </row>
    <row r="55" spans="1:4" ht="20.25" customHeight="1">
      <c r="A55" s="273" t="s">
        <v>138</v>
      </c>
      <c r="B55" s="271">
        <v>305</v>
      </c>
      <c r="C55" s="271">
        <v>0</v>
      </c>
      <c r="D55" s="271">
        <v>305</v>
      </c>
    </row>
    <row r="56" spans="1:4" ht="20.25" customHeight="1">
      <c r="A56" s="273" t="s">
        <v>139</v>
      </c>
      <c r="B56" s="271">
        <v>12</v>
      </c>
      <c r="C56" s="271">
        <v>0</v>
      </c>
      <c r="D56" s="271">
        <v>12</v>
      </c>
    </row>
    <row r="57" spans="1:4" ht="20.25" customHeight="1">
      <c r="A57" s="273" t="s">
        <v>140</v>
      </c>
      <c r="B57" s="271">
        <v>765</v>
      </c>
      <c r="C57" s="271">
        <v>0</v>
      </c>
      <c r="D57" s="271">
        <v>765</v>
      </c>
    </row>
    <row r="58" spans="1:4" ht="20.25" customHeight="1">
      <c r="A58" s="273" t="s">
        <v>141</v>
      </c>
      <c r="B58" s="271">
        <v>14022</v>
      </c>
      <c r="C58" s="271">
        <v>4499</v>
      </c>
      <c r="D58" s="271">
        <v>9523</v>
      </c>
    </row>
    <row r="59" spans="1:4" ht="20.25" customHeight="1">
      <c r="A59" s="273" t="s">
        <v>142</v>
      </c>
      <c r="B59" s="271">
        <v>4152</v>
      </c>
      <c r="C59" s="271">
        <v>4144</v>
      </c>
      <c r="D59" s="271">
        <v>9</v>
      </c>
    </row>
    <row r="60" spans="1:4" ht="20.25" customHeight="1">
      <c r="A60" s="273" t="s">
        <v>143</v>
      </c>
      <c r="B60" s="271">
        <v>9514</v>
      </c>
      <c r="C60" s="271">
        <v>0</v>
      </c>
      <c r="D60" s="271">
        <v>9514</v>
      </c>
    </row>
    <row r="61" spans="1:4" ht="20.25" customHeight="1">
      <c r="A61" s="273" t="s">
        <v>144</v>
      </c>
      <c r="B61" s="271">
        <v>355</v>
      </c>
      <c r="C61" s="271">
        <v>355</v>
      </c>
      <c r="D61" s="271">
        <v>0</v>
      </c>
    </row>
    <row r="62" spans="1:4" ht="20.25" customHeight="1">
      <c r="A62" s="273" t="s">
        <v>145</v>
      </c>
      <c r="B62" s="271">
        <v>3943</v>
      </c>
      <c r="C62" s="271">
        <v>1061</v>
      </c>
      <c r="D62" s="271">
        <v>2882</v>
      </c>
    </row>
    <row r="63" spans="1:4" ht="20.25" customHeight="1">
      <c r="A63" s="273" t="s">
        <v>146</v>
      </c>
      <c r="B63" s="271">
        <v>776</v>
      </c>
      <c r="C63" s="271">
        <v>776</v>
      </c>
      <c r="D63" s="271">
        <v>0</v>
      </c>
    </row>
    <row r="64" spans="1:4" ht="20.25" customHeight="1">
      <c r="A64" s="273" t="s">
        <v>147</v>
      </c>
      <c r="B64" s="271">
        <v>63</v>
      </c>
      <c r="C64" s="271">
        <v>0</v>
      </c>
      <c r="D64" s="271">
        <v>63</v>
      </c>
    </row>
    <row r="65" spans="1:4" ht="20.25" customHeight="1">
      <c r="A65" s="273" t="s">
        <v>148</v>
      </c>
      <c r="B65" s="271">
        <v>303</v>
      </c>
      <c r="C65" s="271">
        <v>285</v>
      </c>
      <c r="D65" s="271">
        <v>18</v>
      </c>
    </row>
    <row r="66" spans="1:4" ht="20.25" customHeight="1">
      <c r="A66" s="273" t="s">
        <v>149</v>
      </c>
      <c r="B66" s="271">
        <v>2801</v>
      </c>
      <c r="C66" s="271">
        <v>0</v>
      </c>
      <c r="D66" s="271">
        <v>2801</v>
      </c>
    </row>
    <row r="67" spans="1:4" ht="20.25" customHeight="1">
      <c r="A67" s="273" t="s">
        <v>150</v>
      </c>
      <c r="B67" s="271">
        <v>4</v>
      </c>
      <c r="C67" s="271">
        <v>0</v>
      </c>
      <c r="D67" s="271">
        <v>4</v>
      </c>
    </row>
    <row r="68" spans="1:4" ht="20.25" customHeight="1">
      <c r="A68" s="273" t="s">
        <v>151</v>
      </c>
      <c r="B68" s="271">
        <v>4</v>
      </c>
      <c r="C68" s="271">
        <v>0</v>
      </c>
      <c r="D68" s="271">
        <v>4</v>
      </c>
    </row>
    <row r="69" spans="1:4" ht="20.25" customHeight="1">
      <c r="A69" s="273" t="s">
        <v>152</v>
      </c>
      <c r="B69" s="271">
        <v>337</v>
      </c>
      <c r="C69" s="271">
        <v>316</v>
      </c>
      <c r="D69" s="271">
        <v>22</v>
      </c>
    </row>
    <row r="70" spans="1:4" ht="20.25" customHeight="1">
      <c r="A70" s="273" t="s">
        <v>153</v>
      </c>
      <c r="B70" s="271">
        <v>300</v>
      </c>
      <c r="C70" s="271">
        <v>278</v>
      </c>
      <c r="D70" s="271">
        <v>22</v>
      </c>
    </row>
    <row r="71" spans="1:4" ht="20.25" customHeight="1">
      <c r="A71" s="273" t="s">
        <v>154</v>
      </c>
      <c r="B71" s="271">
        <v>38</v>
      </c>
      <c r="C71" s="271">
        <v>38</v>
      </c>
      <c r="D71" s="271">
        <v>0</v>
      </c>
    </row>
    <row r="72" spans="1:4" ht="20.25" customHeight="1">
      <c r="A72" s="273" t="s">
        <v>155</v>
      </c>
      <c r="B72" s="271">
        <v>117</v>
      </c>
      <c r="C72" s="271">
        <v>91</v>
      </c>
      <c r="D72" s="271">
        <v>26</v>
      </c>
    </row>
    <row r="73" spans="1:4" ht="20.25" customHeight="1">
      <c r="A73" s="273" t="s">
        <v>156</v>
      </c>
      <c r="B73" s="271">
        <v>91</v>
      </c>
      <c r="C73" s="271">
        <v>91</v>
      </c>
      <c r="D73" s="271">
        <v>0</v>
      </c>
    </row>
    <row r="74" spans="1:4" ht="20.25" customHeight="1">
      <c r="A74" s="273" t="s">
        <v>157</v>
      </c>
      <c r="B74" s="271">
        <v>26</v>
      </c>
      <c r="C74" s="271">
        <v>0</v>
      </c>
      <c r="D74" s="271">
        <v>26</v>
      </c>
    </row>
    <row r="75" spans="1:4" ht="20.25" customHeight="1">
      <c r="A75" s="273" t="s">
        <v>158</v>
      </c>
      <c r="B75" s="271">
        <v>1569</v>
      </c>
      <c r="C75" s="271">
        <v>738</v>
      </c>
      <c r="D75" s="271">
        <v>832</v>
      </c>
    </row>
    <row r="76" spans="1:4" ht="20.25" customHeight="1">
      <c r="A76" s="273" t="s">
        <v>159</v>
      </c>
      <c r="B76" s="271">
        <v>891</v>
      </c>
      <c r="C76" s="271">
        <v>603</v>
      </c>
      <c r="D76" s="271">
        <v>288</v>
      </c>
    </row>
    <row r="77" spans="1:4" ht="20.25" customHeight="1">
      <c r="A77" s="273" t="s">
        <v>160</v>
      </c>
      <c r="B77" s="271">
        <v>526</v>
      </c>
      <c r="C77" s="271">
        <v>0</v>
      </c>
      <c r="D77" s="271">
        <v>526</v>
      </c>
    </row>
    <row r="78" spans="1:4" ht="20.25" customHeight="1">
      <c r="A78" s="273" t="s">
        <v>161</v>
      </c>
      <c r="B78" s="271">
        <v>17</v>
      </c>
      <c r="C78" s="271">
        <v>0</v>
      </c>
      <c r="D78" s="271">
        <v>17</v>
      </c>
    </row>
    <row r="79" spans="1:4" ht="20.25" customHeight="1">
      <c r="A79" s="273" t="s">
        <v>162</v>
      </c>
      <c r="B79" s="271">
        <v>135</v>
      </c>
      <c r="C79" s="271">
        <v>135</v>
      </c>
      <c r="D79" s="271">
        <v>0</v>
      </c>
    </row>
    <row r="80" spans="1:4" ht="20.25" customHeight="1">
      <c r="A80" s="273" t="s">
        <v>163</v>
      </c>
      <c r="B80" s="271">
        <v>5240</v>
      </c>
      <c r="C80" s="271">
        <v>2721</v>
      </c>
      <c r="D80" s="271">
        <v>2519</v>
      </c>
    </row>
    <row r="81" spans="1:4" ht="20.25" customHeight="1">
      <c r="A81" s="273" t="s">
        <v>164</v>
      </c>
      <c r="B81" s="271">
        <v>2325</v>
      </c>
      <c r="C81" s="271">
        <v>2325</v>
      </c>
      <c r="D81" s="271">
        <v>0</v>
      </c>
    </row>
    <row r="82" spans="1:4" ht="20.25" customHeight="1">
      <c r="A82" s="273" t="s">
        <v>165</v>
      </c>
      <c r="B82" s="271">
        <v>2519</v>
      </c>
      <c r="C82" s="271">
        <v>0</v>
      </c>
      <c r="D82" s="271">
        <v>2519</v>
      </c>
    </row>
    <row r="83" spans="1:4" ht="20.25" customHeight="1">
      <c r="A83" s="273" t="s">
        <v>166</v>
      </c>
      <c r="B83" s="271">
        <v>397</v>
      </c>
      <c r="C83" s="271">
        <v>397</v>
      </c>
      <c r="D83" s="271">
        <v>0</v>
      </c>
    </row>
    <row r="84" spans="1:4" ht="20.25" customHeight="1">
      <c r="A84" s="273" t="s">
        <v>167</v>
      </c>
      <c r="B84" s="271">
        <v>2103</v>
      </c>
      <c r="C84" s="271">
        <v>827</v>
      </c>
      <c r="D84" s="271">
        <v>1275</v>
      </c>
    </row>
    <row r="85" spans="1:4" ht="20.25" customHeight="1">
      <c r="A85" s="273" t="s">
        <v>168</v>
      </c>
      <c r="B85" s="271">
        <v>769</v>
      </c>
      <c r="C85" s="271">
        <v>769</v>
      </c>
      <c r="D85" s="271">
        <v>0</v>
      </c>
    </row>
    <row r="86" spans="1:4" ht="20.25" customHeight="1">
      <c r="A86" s="273" t="s">
        <v>169</v>
      </c>
      <c r="B86" s="271">
        <v>740</v>
      </c>
      <c r="C86" s="271">
        <v>0</v>
      </c>
      <c r="D86" s="271">
        <v>740</v>
      </c>
    </row>
    <row r="87" spans="1:4" ht="20.25" customHeight="1">
      <c r="A87" s="273" t="s">
        <v>170</v>
      </c>
      <c r="B87" s="271">
        <v>270</v>
      </c>
      <c r="C87" s="271">
        <v>0</v>
      </c>
      <c r="D87" s="271">
        <v>270</v>
      </c>
    </row>
    <row r="88" spans="1:4" ht="20.25" customHeight="1">
      <c r="A88" s="273" t="s">
        <v>171</v>
      </c>
      <c r="B88" s="271">
        <v>59</v>
      </c>
      <c r="C88" s="271">
        <v>59</v>
      </c>
      <c r="D88" s="271">
        <v>0</v>
      </c>
    </row>
    <row r="89" spans="1:4" ht="20.25" customHeight="1">
      <c r="A89" s="273" t="s">
        <v>172</v>
      </c>
      <c r="B89" s="271">
        <v>266</v>
      </c>
      <c r="C89" s="271">
        <v>0</v>
      </c>
      <c r="D89" s="271">
        <v>266</v>
      </c>
    </row>
    <row r="90" spans="1:4" ht="20.25" customHeight="1">
      <c r="A90" s="273" t="s">
        <v>173</v>
      </c>
      <c r="B90" s="271">
        <v>1429</v>
      </c>
      <c r="C90" s="271">
        <v>693</v>
      </c>
      <c r="D90" s="271">
        <v>736</v>
      </c>
    </row>
    <row r="91" spans="1:4" ht="20.25" customHeight="1">
      <c r="A91" s="273" t="s">
        <v>174</v>
      </c>
      <c r="B91" s="271">
        <v>461</v>
      </c>
      <c r="C91" s="271">
        <v>461</v>
      </c>
      <c r="D91" s="271">
        <v>0</v>
      </c>
    </row>
    <row r="92" spans="1:4" ht="20.25" customHeight="1">
      <c r="A92" s="273" t="s">
        <v>175</v>
      </c>
      <c r="B92" s="271">
        <v>736</v>
      </c>
      <c r="C92" s="271">
        <v>0</v>
      </c>
      <c r="D92" s="271">
        <v>736</v>
      </c>
    </row>
    <row r="93" spans="1:4" ht="20.25" customHeight="1">
      <c r="A93" s="273" t="s">
        <v>176</v>
      </c>
      <c r="B93" s="271">
        <v>232</v>
      </c>
      <c r="C93" s="271">
        <v>232</v>
      </c>
      <c r="D93" s="271">
        <v>0</v>
      </c>
    </row>
    <row r="94" spans="1:4" ht="20.25" customHeight="1">
      <c r="A94" s="273" t="s">
        <v>177</v>
      </c>
      <c r="B94" s="271">
        <v>961</v>
      </c>
      <c r="C94" s="271">
        <v>642</v>
      </c>
      <c r="D94" s="271">
        <v>319</v>
      </c>
    </row>
    <row r="95" spans="1:4" ht="20.25" customHeight="1">
      <c r="A95" s="273" t="s">
        <v>178</v>
      </c>
      <c r="B95" s="271">
        <v>554</v>
      </c>
      <c r="C95" s="271">
        <v>554</v>
      </c>
      <c r="D95" s="271">
        <v>0</v>
      </c>
    </row>
    <row r="96" spans="1:4" ht="20.25" customHeight="1">
      <c r="A96" s="273" t="s">
        <v>179</v>
      </c>
      <c r="B96" s="271">
        <v>248</v>
      </c>
      <c r="C96" s="271">
        <v>0</v>
      </c>
      <c r="D96" s="271">
        <v>248</v>
      </c>
    </row>
    <row r="97" spans="1:4" ht="20.25" customHeight="1">
      <c r="A97" s="273" t="s">
        <v>180</v>
      </c>
      <c r="B97" s="271">
        <v>71</v>
      </c>
      <c r="C97" s="271">
        <v>0</v>
      </c>
      <c r="D97" s="271">
        <v>71</v>
      </c>
    </row>
    <row r="98" spans="1:4" ht="20.25" customHeight="1">
      <c r="A98" s="273" t="s">
        <v>181</v>
      </c>
      <c r="B98" s="271">
        <v>88</v>
      </c>
      <c r="C98" s="271">
        <v>88</v>
      </c>
      <c r="D98" s="271">
        <v>0</v>
      </c>
    </row>
    <row r="99" spans="1:4" ht="20.25" customHeight="1">
      <c r="A99" s="273" t="s">
        <v>182</v>
      </c>
      <c r="B99" s="271">
        <v>915</v>
      </c>
      <c r="C99" s="271">
        <v>523</v>
      </c>
      <c r="D99" s="271">
        <v>392</v>
      </c>
    </row>
    <row r="100" spans="1:4" ht="20.25" customHeight="1">
      <c r="A100" s="273" t="s">
        <v>183</v>
      </c>
      <c r="B100" s="271">
        <v>459</v>
      </c>
      <c r="C100" s="271">
        <v>459</v>
      </c>
      <c r="D100" s="271">
        <v>0</v>
      </c>
    </row>
    <row r="101" spans="1:4" ht="20.25" customHeight="1">
      <c r="A101" s="273" t="s">
        <v>184</v>
      </c>
      <c r="B101" s="271">
        <v>208</v>
      </c>
      <c r="C101" s="271">
        <v>0</v>
      </c>
      <c r="D101" s="271">
        <v>208</v>
      </c>
    </row>
    <row r="102" spans="1:4" ht="20.25" customHeight="1">
      <c r="A102" s="273" t="s">
        <v>185</v>
      </c>
      <c r="B102" s="271">
        <v>34</v>
      </c>
      <c r="C102" s="271">
        <v>34</v>
      </c>
      <c r="D102" s="271">
        <v>0</v>
      </c>
    </row>
    <row r="103" spans="1:4" ht="20.25" customHeight="1">
      <c r="A103" s="273" t="s">
        <v>186</v>
      </c>
      <c r="B103" s="271">
        <v>215</v>
      </c>
      <c r="C103" s="271">
        <v>30</v>
      </c>
      <c r="D103" s="271">
        <v>184</v>
      </c>
    </row>
    <row r="104" spans="1:4" ht="20.25" customHeight="1">
      <c r="A104" s="273" t="s">
        <v>187</v>
      </c>
      <c r="B104" s="271">
        <v>182</v>
      </c>
      <c r="C104" s="271">
        <v>138</v>
      </c>
      <c r="D104" s="271">
        <v>43</v>
      </c>
    </row>
    <row r="105" spans="1:4" ht="20.25" customHeight="1">
      <c r="A105" s="273" t="s">
        <v>188</v>
      </c>
      <c r="B105" s="271">
        <v>118</v>
      </c>
      <c r="C105" s="271">
        <v>110</v>
      </c>
      <c r="D105" s="271">
        <v>8</v>
      </c>
    </row>
    <row r="106" spans="1:4" ht="20.25" customHeight="1">
      <c r="A106" s="273" t="s">
        <v>189</v>
      </c>
      <c r="B106" s="271">
        <v>35</v>
      </c>
      <c r="C106" s="271">
        <v>0</v>
      </c>
      <c r="D106" s="271">
        <v>35</v>
      </c>
    </row>
    <row r="107" spans="1:4" ht="20.25" customHeight="1">
      <c r="A107" s="273" t="s">
        <v>190</v>
      </c>
      <c r="B107" s="271">
        <v>28</v>
      </c>
      <c r="C107" s="271">
        <v>28</v>
      </c>
      <c r="D107" s="271">
        <v>0</v>
      </c>
    </row>
    <row r="108" spans="1:4" ht="20.25" customHeight="1">
      <c r="A108" s="273" t="s">
        <v>191</v>
      </c>
      <c r="B108" s="271">
        <v>13644</v>
      </c>
      <c r="C108" s="271">
        <v>9709</v>
      </c>
      <c r="D108" s="271">
        <v>3935</v>
      </c>
    </row>
    <row r="109" spans="1:4" ht="20.25" customHeight="1">
      <c r="A109" s="273" t="s">
        <v>188</v>
      </c>
      <c r="B109" s="271">
        <v>6963</v>
      </c>
      <c r="C109" s="271">
        <v>6963</v>
      </c>
      <c r="D109" s="271">
        <v>0</v>
      </c>
    </row>
    <row r="110" spans="1:4" ht="20.25" customHeight="1">
      <c r="A110" s="273" t="s">
        <v>189</v>
      </c>
      <c r="B110" s="271">
        <v>1082</v>
      </c>
      <c r="C110" s="271">
        <v>0</v>
      </c>
      <c r="D110" s="271">
        <v>1082</v>
      </c>
    </row>
    <row r="111" spans="1:4" ht="20.25" customHeight="1">
      <c r="A111" s="273" t="s">
        <v>192</v>
      </c>
      <c r="B111" s="271">
        <v>870</v>
      </c>
      <c r="C111" s="271">
        <v>0</v>
      </c>
      <c r="D111" s="271">
        <v>870</v>
      </c>
    </row>
    <row r="112" spans="1:4" ht="20.25" customHeight="1">
      <c r="A112" s="273" t="s">
        <v>193</v>
      </c>
      <c r="B112" s="271">
        <v>760</v>
      </c>
      <c r="C112" s="271">
        <v>0</v>
      </c>
      <c r="D112" s="271">
        <v>760</v>
      </c>
    </row>
    <row r="113" spans="1:4" ht="20.25" customHeight="1">
      <c r="A113" s="273" t="s">
        <v>194</v>
      </c>
      <c r="B113" s="271">
        <v>51</v>
      </c>
      <c r="C113" s="271">
        <v>15</v>
      </c>
      <c r="D113" s="271">
        <v>36</v>
      </c>
    </row>
    <row r="114" spans="1:4" ht="20.25" customHeight="1">
      <c r="A114" s="273" t="s">
        <v>195</v>
      </c>
      <c r="B114" s="271">
        <v>344</v>
      </c>
      <c r="C114" s="271">
        <v>0</v>
      </c>
      <c r="D114" s="271">
        <v>344</v>
      </c>
    </row>
    <row r="115" spans="1:4" ht="20.25" customHeight="1">
      <c r="A115" s="273" t="s">
        <v>196</v>
      </c>
      <c r="B115" s="271">
        <v>38</v>
      </c>
      <c r="C115" s="271">
        <v>0</v>
      </c>
      <c r="D115" s="271">
        <v>38</v>
      </c>
    </row>
    <row r="116" spans="1:4" ht="20.25" customHeight="1">
      <c r="A116" s="273" t="s">
        <v>190</v>
      </c>
      <c r="B116" s="271">
        <v>2884</v>
      </c>
      <c r="C116" s="271">
        <v>2730</v>
      </c>
      <c r="D116" s="271">
        <v>154</v>
      </c>
    </row>
    <row r="117" spans="1:4" ht="20.25" customHeight="1">
      <c r="A117" s="273" t="s">
        <v>197</v>
      </c>
      <c r="B117" s="271">
        <v>652</v>
      </c>
      <c r="C117" s="271">
        <v>0</v>
      </c>
      <c r="D117" s="271">
        <v>652</v>
      </c>
    </row>
    <row r="118" spans="1:4" ht="20.25" customHeight="1">
      <c r="A118" s="273" t="s">
        <v>198</v>
      </c>
      <c r="B118" s="271">
        <v>34</v>
      </c>
      <c r="C118" s="271">
        <v>0</v>
      </c>
      <c r="D118" s="271">
        <v>34</v>
      </c>
    </row>
    <row r="119" spans="1:4" ht="20.25" customHeight="1">
      <c r="A119" s="273" t="s">
        <v>199</v>
      </c>
      <c r="B119" s="271">
        <v>34</v>
      </c>
      <c r="C119" s="271">
        <v>0</v>
      </c>
      <c r="D119" s="271">
        <v>34</v>
      </c>
    </row>
    <row r="120" spans="1:4" ht="20.25" customHeight="1">
      <c r="A120" s="273" t="s">
        <v>200</v>
      </c>
      <c r="B120" s="271">
        <v>279</v>
      </c>
      <c r="C120" s="271">
        <v>0</v>
      </c>
      <c r="D120" s="271">
        <v>279</v>
      </c>
    </row>
    <row r="121" spans="1:4" ht="20.25" customHeight="1">
      <c r="A121" s="273" t="s">
        <v>201</v>
      </c>
      <c r="B121" s="271">
        <v>279</v>
      </c>
      <c r="C121" s="271">
        <v>0</v>
      </c>
      <c r="D121" s="271">
        <v>279</v>
      </c>
    </row>
    <row r="122" spans="1:4" ht="20.25" customHeight="1">
      <c r="A122" s="273" t="s">
        <v>202</v>
      </c>
      <c r="B122" s="271">
        <v>279</v>
      </c>
      <c r="C122" s="271">
        <v>0</v>
      </c>
      <c r="D122" s="271">
        <v>279</v>
      </c>
    </row>
    <row r="123" spans="1:4" ht="20.25" customHeight="1">
      <c r="A123" s="273" t="s">
        <v>203</v>
      </c>
      <c r="B123" s="271">
        <v>71667</v>
      </c>
      <c r="C123" s="271">
        <v>49861</v>
      </c>
      <c r="D123" s="271">
        <v>21806</v>
      </c>
    </row>
    <row r="124" spans="1:4" ht="20.25" customHeight="1">
      <c r="A124" s="273" t="s">
        <v>204</v>
      </c>
      <c r="B124" s="271">
        <v>53241</v>
      </c>
      <c r="C124" s="271">
        <v>39618</v>
      </c>
      <c r="D124" s="271">
        <v>13623</v>
      </c>
    </row>
    <row r="125" spans="1:4" ht="20.25" customHeight="1">
      <c r="A125" s="273" t="s">
        <v>205</v>
      </c>
      <c r="B125" s="271">
        <v>39618</v>
      </c>
      <c r="C125" s="271">
        <v>39618</v>
      </c>
      <c r="D125" s="271">
        <v>0</v>
      </c>
    </row>
    <row r="126" spans="1:4" ht="20.25" customHeight="1">
      <c r="A126" s="273" t="s">
        <v>206</v>
      </c>
      <c r="B126" s="271">
        <v>12603</v>
      </c>
      <c r="C126" s="271">
        <v>0</v>
      </c>
      <c r="D126" s="271">
        <v>12603</v>
      </c>
    </row>
    <row r="127" spans="1:4" ht="20.25" customHeight="1">
      <c r="A127" s="273" t="s">
        <v>207</v>
      </c>
      <c r="B127" s="271">
        <v>14</v>
      </c>
      <c r="C127" s="271">
        <v>0</v>
      </c>
      <c r="D127" s="271">
        <v>14</v>
      </c>
    </row>
    <row r="128" spans="1:4" ht="20.25" customHeight="1">
      <c r="A128" s="273" t="s">
        <v>208</v>
      </c>
      <c r="B128" s="271">
        <v>1005</v>
      </c>
      <c r="C128" s="271">
        <v>0</v>
      </c>
      <c r="D128" s="271">
        <v>1005</v>
      </c>
    </row>
    <row r="129" spans="1:4" ht="20.25" customHeight="1">
      <c r="A129" s="273" t="s">
        <v>209</v>
      </c>
      <c r="B129" s="271">
        <v>70</v>
      </c>
      <c r="C129" s="271">
        <v>0</v>
      </c>
      <c r="D129" s="271">
        <v>70</v>
      </c>
    </row>
    <row r="130" spans="1:4" ht="20.25" customHeight="1">
      <c r="A130" s="273" t="s">
        <v>210</v>
      </c>
      <c r="B130" s="271">
        <v>70</v>
      </c>
      <c r="C130" s="271">
        <v>0</v>
      </c>
      <c r="D130" s="271">
        <v>70</v>
      </c>
    </row>
    <row r="131" spans="1:4" ht="20.25" customHeight="1">
      <c r="A131" s="273" t="s">
        <v>211</v>
      </c>
      <c r="B131" s="271">
        <v>5008</v>
      </c>
      <c r="C131" s="271">
        <v>2821</v>
      </c>
      <c r="D131" s="271">
        <v>2187</v>
      </c>
    </row>
    <row r="132" spans="1:4" ht="20.25" customHeight="1">
      <c r="A132" s="273" t="s">
        <v>212</v>
      </c>
      <c r="B132" s="271">
        <v>2594</v>
      </c>
      <c r="C132" s="271">
        <v>2594</v>
      </c>
      <c r="D132" s="271">
        <v>0</v>
      </c>
    </row>
    <row r="133" spans="1:4" ht="20.25" customHeight="1">
      <c r="A133" s="273" t="s">
        <v>213</v>
      </c>
      <c r="B133" s="271">
        <v>107</v>
      </c>
      <c r="C133" s="271">
        <v>0</v>
      </c>
      <c r="D133" s="271">
        <v>107</v>
      </c>
    </row>
    <row r="134" spans="1:4" ht="20.25" customHeight="1">
      <c r="A134" s="273" t="s">
        <v>214</v>
      </c>
      <c r="B134" s="271">
        <v>130</v>
      </c>
      <c r="C134" s="271">
        <v>0</v>
      </c>
      <c r="D134" s="271">
        <v>130</v>
      </c>
    </row>
    <row r="135" spans="1:4" ht="20.25" customHeight="1">
      <c r="A135" s="273" t="s">
        <v>215</v>
      </c>
      <c r="B135" s="271">
        <v>63</v>
      </c>
      <c r="C135" s="271">
        <v>0</v>
      </c>
      <c r="D135" s="271">
        <v>63</v>
      </c>
    </row>
    <row r="136" spans="1:4" ht="20.25" customHeight="1">
      <c r="A136" s="273" t="s">
        <v>216</v>
      </c>
      <c r="B136" s="271">
        <v>227</v>
      </c>
      <c r="C136" s="271">
        <v>227</v>
      </c>
      <c r="D136" s="271">
        <v>0</v>
      </c>
    </row>
    <row r="137" spans="1:4" ht="20.25" customHeight="1">
      <c r="A137" s="273" t="s">
        <v>217</v>
      </c>
      <c r="B137" s="271">
        <v>1888</v>
      </c>
      <c r="C137" s="271">
        <v>0</v>
      </c>
      <c r="D137" s="271">
        <v>1888</v>
      </c>
    </row>
    <row r="138" spans="1:4" ht="20.25" customHeight="1">
      <c r="A138" s="273" t="s">
        <v>218</v>
      </c>
      <c r="B138" s="271">
        <v>7557</v>
      </c>
      <c r="C138" s="271">
        <v>3452</v>
      </c>
      <c r="D138" s="271">
        <v>4106</v>
      </c>
    </row>
    <row r="139" spans="1:4" ht="20.25" customHeight="1">
      <c r="A139" s="273" t="s">
        <v>219</v>
      </c>
      <c r="B139" s="271">
        <v>3259</v>
      </c>
      <c r="C139" s="271">
        <v>3259</v>
      </c>
      <c r="D139" s="271">
        <v>0</v>
      </c>
    </row>
    <row r="140" spans="1:4" ht="20.25" customHeight="1">
      <c r="A140" s="273" t="s">
        <v>220</v>
      </c>
      <c r="B140" s="271">
        <v>3800</v>
      </c>
      <c r="C140" s="271">
        <v>0</v>
      </c>
      <c r="D140" s="271">
        <v>3800</v>
      </c>
    </row>
    <row r="141" spans="1:4" ht="20.25" customHeight="1">
      <c r="A141" s="273" t="s">
        <v>221</v>
      </c>
      <c r="B141" s="271">
        <v>306</v>
      </c>
      <c r="C141" s="271">
        <v>0</v>
      </c>
      <c r="D141" s="271">
        <v>306</v>
      </c>
    </row>
    <row r="142" spans="1:4" ht="20.25" customHeight="1">
      <c r="A142" s="273" t="s">
        <v>222</v>
      </c>
      <c r="B142" s="271">
        <v>193</v>
      </c>
      <c r="C142" s="271">
        <v>193</v>
      </c>
      <c r="D142" s="271">
        <v>0</v>
      </c>
    </row>
    <row r="143" spans="1:4" ht="20.25" customHeight="1">
      <c r="A143" s="273" t="s">
        <v>223</v>
      </c>
      <c r="B143" s="271">
        <v>1873</v>
      </c>
      <c r="C143" s="271">
        <v>1260</v>
      </c>
      <c r="D143" s="271">
        <v>613</v>
      </c>
    </row>
    <row r="144" spans="1:4" ht="20.25" customHeight="1">
      <c r="A144" s="273" t="s">
        <v>224</v>
      </c>
      <c r="B144" s="271">
        <v>1221</v>
      </c>
      <c r="C144" s="271">
        <v>1221</v>
      </c>
      <c r="D144" s="271">
        <v>0</v>
      </c>
    </row>
    <row r="145" spans="1:4" ht="20.25" customHeight="1">
      <c r="A145" s="273" t="s">
        <v>225</v>
      </c>
      <c r="B145" s="271">
        <v>226</v>
      </c>
      <c r="C145" s="271">
        <v>0</v>
      </c>
      <c r="D145" s="271">
        <v>226</v>
      </c>
    </row>
    <row r="146" spans="1:4" ht="20.25" customHeight="1">
      <c r="A146" s="273" t="s">
        <v>226</v>
      </c>
      <c r="B146" s="271">
        <v>10</v>
      </c>
      <c r="C146" s="271">
        <v>0</v>
      </c>
      <c r="D146" s="271">
        <v>10</v>
      </c>
    </row>
    <row r="147" spans="1:4" ht="20.25" customHeight="1">
      <c r="A147" s="273" t="s">
        <v>227</v>
      </c>
      <c r="B147" s="271">
        <v>76</v>
      </c>
      <c r="C147" s="271">
        <v>0</v>
      </c>
      <c r="D147" s="271">
        <v>76</v>
      </c>
    </row>
    <row r="148" spans="1:4" ht="20.25" customHeight="1">
      <c r="A148" s="273" t="s">
        <v>228</v>
      </c>
      <c r="B148" s="271">
        <v>11</v>
      </c>
      <c r="C148" s="271">
        <v>11</v>
      </c>
      <c r="D148" s="271">
        <v>0</v>
      </c>
    </row>
    <row r="149" spans="1:4" ht="20.25" customHeight="1">
      <c r="A149" s="273" t="s">
        <v>229</v>
      </c>
      <c r="B149" s="271">
        <v>100</v>
      </c>
      <c r="C149" s="271">
        <v>0</v>
      </c>
      <c r="D149" s="271">
        <v>100</v>
      </c>
    </row>
    <row r="150" spans="1:4" ht="20.25" customHeight="1">
      <c r="A150" s="273" t="s">
        <v>230</v>
      </c>
      <c r="B150" s="271">
        <v>14</v>
      </c>
      <c r="C150" s="271">
        <v>0</v>
      </c>
      <c r="D150" s="271">
        <v>14</v>
      </c>
    </row>
    <row r="151" spans="1:4" ht="20.25" customHeight="1">
      <c r="A151" s="273" t="s">
        <v>231</v>
      </c>
      <c r="B151" s="271">
        <v>28</v>
      </c>
      <c r="C151" s="271">
        <v>28</v>
      </c>
      <c r="D151" s="271">
        <v>0</v>
      </c>
    </row>
    <row r="152" spans="1:4" ht="20.25" customHeight="1">
      <c r="A152" s="273" t="s">
        <v>232</v>
      </c>
      <c r="B152" s="271">
        <v>186</v>
      </c>
      <c r="C152" s="271">
        <v>0</v>
      </c>
      <c r="D152" s="271">
        <v>186</v>
      </c>
    </row>
    <row r="153" spans="1:4" ht="20.25" customHeight="1">
      <c r="A153" s="273" t="s">
        <v>233</v>
      </c>
      <c r="B153" s="271">
        <v>3308</v>
      </c>
      <c r="C153" s="271">
        <v>2439</v>
      </c>
      <c r="D153" s="271">
        <v>868</v>
      </c>
    </row>
    <row r="154" spans="1:4" ht="20.25" customHeight="1">
      <c r="A154" s="273" t="s">
        <v>234</v>
      </c>
      <c r="B154" s="271">
        <v>2439</v>
      </c>
      <c r="C154" s="271">
        <v>2439</v>
      </c>
      <c r="D154" s="271">
        <v>0</v>
      </c>
    </row>
    <row r="155" spans="1:4" ht="20.25" customHeight="1">
      <c r="A155" s="273" t="s">
        <v>235</v>
      </c>
      <c r="B155" s="271">
        <v>443</v>
      </c>
      <c r="C155" s="271">
        <v>0</v>
      </c>
      <c r="D155" s="271">
        <v>443</v>
      </c>
    </row>
    <row r="156" spans="1:4" ht="20.25" customHeight="1">
      <c r="A156" s="273" t="s">
        <v>236</v>
      </c>
      <c r="B156" s="271">
        <v>275</v>
      </c>
      <c r="C156" s="271">
        <v>0</v>
      </c>
      <c r="D156" s="271">
        <v>275</v>
      </c>
    </row>
    <row r="157" spans="1:4" ht="20.25" customHeight="1">
      <c r="A157" s="273" t="s">
        <v>237</v>
      </c>
      <c r="B157" s="271">
        <v>151</v>
      </c>
      <c r="C157" s="271">
        <v>0</v>
      </c>
      <c r="D157" s="271">
        <v>151</v>
      </c>
    </row>
    <row r="158" spans="1:4" ht="20.25" customHeight="1">
      <c r="A158" s="273" t="s">
        <v>238</v>
      </c>
      <c r="B158" s="271">
        <v>554</v>
      </c>
      <c r="C158" s="271">
        <v>271</v>
      </c>
      <c r="D158" s="271">
        <v>283</v>
      </c>
    </row>
    <row r="159" spans="1:4" ht="20.25" customHeight="1">
      <c r="A159" s="273" t="s">
        <v>239</v>
      </c>
      <c r="B159" s="271">
        <v>237</v>
      </c>
      <c r="C159" s="271">
        <v>237</v>
      </c>
      <c r="D159" s="271">
        <v>0</v>
      </c>
    </row>
    <row r="160" spans="1:4" ht="20.25" customHeight="1">
      <c r="A160" s="273" t="s">
        <v>240</v>
      </c>
      <c r="B160" s="271">
        <v>113</v>
      </c>
      <c r="C160" s="271">
        <v>34</v>
      </c>
      <c r="D160" s="271">
        <v>79</v>
      </c>
    </row>
    <row r="161" spans="1:4" ht="20.25" customHeight="1">
      <c r="A161" s="273" t="s">
        <v>241</v>
      </c>
      <c r="B161" s="271">
        <v>140</v>
      </c>
      <c r="C161" s="271">
        <v>0</v>
      </c>
      <c r="D161" s="271">
        <v>140</v>
      </c>
    </row>
    <row r="162" spans="1:4" ht="20.25" customHeight="1">
      <c r="A162" s="273" t="s">
        <v>242</v>
      </c>
      <c r="B162" s="271">
        <v>64</v>
      </c>
      <c r="C162" s="271">
        <v>0</v>
      </c>
      <c r="D162" s="271">
        <v>64</v>
      </c>
    </row>
    <row r="163" spans="1:4" ht="20.25" customHeight="1">
      <c r="A163" s="273" t="s">
        <v>243</v>
      </c>
      <c r="B163" s="271">
        <v>57</v>
      </c>
      <c r="C163" s="271">
        <v>0</v>
      </c>
      <c r="D163" s="271">
        <v>57</v>
      </c>
    </row>
    <row r="164" spans="1:4" ht="20.25" customHeight="1">
      <c r="A164" s="273" t="s">
        <v>244</v>
      </c>
      <c r="B164" s="271">
        <v>57</v>
      </c>
      <c r="C164" s="271">
        <v>0</v>
      </c>
      <c r="D164" s="271">
        <v>57</v>
      </c>
    </row>
    <row r="165" spans="1:4" ht="20.25" customHeight="1">
      <c r="A165" s="273" t="s">
        <v>245</v>
      </c>
      <c r="B165" s="271">
        <v>130381</v>
      </c>
      <c r="C165" s="271">
        <v>72689</v>
      </c>
      <c r="D165" s="271">
        <v>57692</v>
      </c>
    </row>
    <row r="166" spans="1:4" ht="20.25" customHeight="1">
      <c r="A166" s="273" t="s">
        <v>246</v>
      </c>
      <c r="B166" s="271">
        <v>2872</v>
      </c>
      <c r="C166" s="271">
        <v>2403</v>
      </c>
      <c r="D166" s="271">
        <v>468</v>
      </c>
    </row>
    <row r="167" spans="1:4" ht="20.25" customHeight="1">
      <c r="A167" s="273" t="s">
        <v>247</v>
      </c>
      <c r="B167" s="271">
        <v>1107</v>
      </c>
      <c r="C167" s="271">
        <v>773</v>
      </c>
      <c r="D167" s="271">
        <v>334</v>
      </c>
    </row>
    <row r="168" spans="1:4" ht="20.25" customHeight="1">
      <c r="A168" s="273" t="s">
        <v>248</v>
      </c>
      <c r="B168" s="271">
        <v>1765</v>
      </c>
      <c r="C168" s="271">
        <v>1630</v>
      </c>
      <c r="D168" s="271">
        <v>134</v>
      </c>
    </row>
    <row r="169" spans="1:4" ht="20.25" customHeight="1">
      <c r="A169" s="273" t="s">
        <v>249</v>
      </c>
      <c r="B169" s="271">
        <v>82315</v>
      </c>
      <c r="C169" s="271">
        <v>50157</v>
      </c>
      <c r="D169" s="271">
        <v>32158</v>
      </c>
    </row>
    <row r="170" spans="1:4" ht="20.25" customHeight="1">
      <c r="A170" s="273" t="s">
        <v>250</v>
      </c>
      <c r="B170" s="271">
        <v>2334</v>
      </c>
      <c r="C170" s="271">
        <v>2049</v>
      </c>
      <c r="D170" s="271">
        <v>285</v>
      </c>
    </row>
    <row r="171" spans="1:4" ht="20.25" customHeight="1">
      <c r="A171" s="273" t="s">
        <v>251</v>
      </c>
      <c r="B171" s="271">
        <v>13392</v>
      </c>
      <c r="C171" s="271">
        <v>10345</v>
      </c>
      <c r="D171" s="271">
        <v>3048</v>
      </c>
    </row>
    <row r="172" spans="1:4" ht="20.25" customHeight="1">
      <c r="A172" s="273" t="s">
        <v>252</v>
      </c>
      <c r="B172" s="271">
        <v>14335</v>
      </c>
      <c r="C172" s="271">
        <v>10690</v>
      </c>
      <c r="D172" s="271">
        <v>3645</v>
      </c>
    </row>
    <row r="173" spans="1:4" ht="20.25" customHeight="1">
      <c r="A173" s="273" t="s">
        <v>253</v>
      </c>
      <c r="B173" s="271">
        <v>17690</v>
      </c>
      <c r="C173" s="271">
        <v>14319</v>
      </c>
      <c r="D173" s="271">
        <v>3371</v>
      </c>
    </row>
    <row r="174" spans="1:4" ht="20.25" customHeight="1">
      <c r="A174" s="273" t="s">
        <v>254</v>
      </c>
      <c r="B174" s="271">
        <v>34564</v>
      </c>
      <c r="C174" s="271">
        <v>12754</v>
      </c>
      <c r="D174" s="271">
        <v>21810</v>
      </c>
    </row>
    <row r="175" spans="1:4" ht="20.25" customHeight="1">
      <c r="A175" s="273" t="s">
        <v>255</v>
      </c>
      <c r="B175" s="271">
        <v>30523</v>
      </c>
      <c r="C175" s="271">
        <v>19015</v>
      </c>
      <c r="D175" s="271">
        <v>11509</v>
      </c>
    </row>
    <row r="176" spans="1:4" ht="20.25" customHeight="1">
      <c r="A176" s="273" t="s">
        <v>256</v>
      </c>
      <c r="B176" s="271">
        <v>7933</v>
      </c>
      <c r="C176" s="271">
        <v>2160</v>
      </c>
      <c r="D176" s="271">
        <v>5773</v>
      </c>
    </row>
    <row r="177" spans="1:4" ht="20.25" customHeight="1">
      <c r="A177" s="273" t="s">
        <v>257</v>
      </c>
      <c r="B177" s="271">
        <v>6266</v>
      </c>
      <c r="C177" s="271">
        <v>5962</v>
      </c>
      <c r="D177" s="271">
        <v>305</v>
      </c>
    </row>
    <row r="178" spans="1:4" ht="20.25" customHeight="1">
      <c r="A178" s="273" t="s">
        <v>258</v>
      </c>
      <c r="B178" s="271">
        <v>16324</v>
      </c>
      <c r="C178" s="271">
        <v>10893</v>
      </c>
      <c r="D178" s="271">
        <v>5431</v>
      </c>
    </row>
    <row r="179" spans="1:4" ht="20.25" customHeight="1">
      <c r="A179" s="273" t="s">
        <v>259</v>
      </c>
      <c r="B179" s="271">
        <v>1161</v>
      </c>
      <c r="C179" s="271">
        <v>1115</v>
      </c>
      <c r="D179" s="271">
        <v>47</v>
      </c>
    </row>
    <row r="180" spans="1:4" ht="20.25" customHeight="1">
      <c r="A180" s="273" t="s">
        <v>260</v>
      </c>
      <c r="B180" s="271">
        <v>1161</v>
      </c>
      <c r="C180" s="271">
        <v>1115</v>
      </c>
      <c r="D180" s="271">
        <v>47</v>
      </c>
    </row>
    <row r="181" spans="1:4" ht="20.25" customHeight="1">
      <c r="A181" s="273" t="s">
        <v>261</v>
      </c>
      <c r="B181" s="271">
        <v>13510</v>
      </c>
      <c r="C181" s="271">
        <v>0</v>
      </c>
      <c r="D181" s="271">
        <v>13510</v>
      </c>
    </row>
    <row r="182" spans="1:4" ht="20.25" customHeight="1">
      <c r="A182" s="273" t="s">
        <v>262</v>
      </c>
      <c r="B182" s="271">
        <v>2000</v>
      </c>
      <c r="C182" s="271">
        <v>0</v>
      </c>
      <c r="D182" s="271">
        <v>2000</v>
      </c>
    </row>
    <row r="183" spans="1:4" ht="20.25" customHeight="1">
      <c r="A183" s="273" t="s">
        <v>263</v>
      </c>
      <c r="B183" s="271">
        <v>4595</v>
      </c>
      <c r="C183" s="271">
        <v>0</v>
      </c>
      <c r="D183" s="271">
        <v>4595</v>
      </c>
    </row>
    <row r="184" spans="1:4" ht="20.25" customHeight="1">
      <c r="A184" s="273" t="s">
        <v>264</v>
      </c>
      <c r="B184" s="271">
        <v>6915</v>
      </c>
      <c r="C184" s="271">
        <v>0</v>
      </c>
      <c r="D184" s="271">
        <v>6915</v>
      </c>
    </row>
    <row r="185" spans="1:4" ht="20.25" customHeight="1">
      <c r="A185" s="273" t="s">
        <v>265</v>
      </c>
      <c r="B185" s="271">
        <v>5692</v>
      </c>
      <c r="C185" s="271">
        <v>1950</v>
      </c>
      <c r="D185" s="271">
        <v>3741</v>
      </c>
    </row>
    <row r="186" spans="1:4" ht="20.25" customHeight="1">
      <c r="A186" s="273" t="s">
        <v>266</v>
      </c>
      <c r="B186" s="271">
        <v>299</v>
      </c>
      <c r="C186" s="271">
        <v>284</v>
      </c>
      <c r="D186" s="271">
        <v>14</v>
      </c>
    </row>
    <row r="187" spans="1:4" ht="20.25" customHeight="1">
      <c r="A187" s="273" t="s">
        <v>267</v>
      </c>
      <c r="B187" s="271">
        <v>284</v>
      </c>
      <c r="C187" s="271">
        <v>284</v>
      </c>
      <c r="D187" s="271">
        <v>0</v>
      </c>
    </row>
    <row r="188" spans="1:4" ht="20.25" customHeight="1">
      <c r="A188" s="273" t="s">
        <v>268</v>
      </c>
      <c r="B188" s="271">
        <v>14</v>
      </c>
      <c r="C188" s="271">
        <v>0</v>
      </c>
      <c r="D188" s="271">
        <v>14</v>
      </c>
    </row>
    <row r="189" spans="1:4" ht="20.25" customHeight="1">
      <c r="A189" s="273" t="s">
        <v>269</v>
      </c>
      <c r="B189" s="271">
        <v>1501</v>
      </c>
      <c r="C189" s="271">
        <v>1326</v>
      </c>
      <c r="D189" s="271">
        <v>175</v>
      </c>
    </row>
    <row r="190" spans="1:4" ht="20.25" customHeight="1">
      <c r="A190" s="273" t="s">
        <v>270</v>
      </c>
      <c r="B190" s="271">
        <v>1326</v>
      </c>
      <c r="C190" s="271">
        <v>1326</v>
      </c>
      <c r="D190" s="271">
        <v>0</v>
      </c>
    </row>
    <row r="191" spans="1:4" ht="20.25" customHeight="1">
      <c r="A191" s="273" t="s">
        <v>271</v>
      </c>
      <c r="B191" s="271">
        <v>175</v>
      </c>
      <c r="C191" s="271">
        <v>0</v>
      </c>
      <c r="D191" s="271">
        <v>175</v>
      </c>
    </row>
    <row r="192" spans="1:4" ht="20.25" customHeight="1">
      <c r="A192" s="273" t="s">
        <v>272</v>
      </c>
      <c r="B192" s="271">
        <v>164</v>
      </c>
      <c r="C192" s="271">
        <v>148</v>
      </c>
      <c r="D192" s="271">
        <v>16</v>
      </c>
    </row>
    <row r="193" spans="1:4" ht="20.25" customHeight="1">
      <c r="A193" s="273" t="s">
        <v>273</v>
      </c>
      <c r="B193" s="271">
        <v>148</v>
      </c>
      <c r="C193" s="271">
        <v>148</v>
      </c>
      <c r="D193" s="271">
        <v>0</v>
      </c>
    </row>
    <row r="194" spans="1:4" ht="20.25" customHeight="1">
      <c r="A194" s="273" t="s">
        <v>274</v>
      </c>
      <c r="B194" s="271">
        <v>16</v>
      </c>
      <c r="C194" s="271">
        <v>0</v>
      </c>
      <c r="D194" s="271">
        <v>16</v>
      </c>
    </row>
    <row r="195" spans="1:4" ht="20.25" customHeight="1">
      <c r="A195" s="273" t="s">
        <v>275</v>
      </c>
      <c r="B195" s="271">
        <v>329</v>
      </c>
      <c r="C195" s="271">
        <v>192</v>
      </c>
      <c r="D195" s="271">
        <v>137</v>
      </c>
    </row>
    <row r="196" spans="1:4" ht="20.25" customHeight="1">
      <c r="A196" s="273" t="s">
        <v>276</v>
      </c>
      <c r="B196" s="271">
        <v>192</v>
      </c>
      <c r="C196" s="271">
        <v>192</v>
      </c>
      <c r="D196" s="271">
        <v>0</v>
      </c>
    </row>
    <row r="197" spans="1:4" ht="20.25" customHeight="1">
      <c r="A197" s="273" t="s">
        <v>277</v>
      </c>
      <c r="B197" s="271">
        <v>137</v>
      </c>
      <c r="C197" s="271">
        <v>0</v>
      </c>
      <c r="D197" s="271">
        <v>137</v>
      </c>
    </row>
    <row r="198" spans="1:4" ht="20.25" customHeight="1">
      <c r="A198" s="273" t="s">
        <v>278</v>
      </c>
      <c r="B198" s="271">
        <v>3400</v>
      </c>
      <c r="C198" s="271">
        <v>0</v>
      </c>
      <c r="D198" s="271">
        <v>3400</v>
      </c>
    </row>
    <row r="199" spans="1:4" ht="20.25" customHeight="1">
      <c r="A199" s="273" t="s">
        <v>279</v>
      </c>
      <c r="B199" s="271">
        <v>3400</v>
      </c>
      <c r="C199" s="271">
        <v>0</v>
      </c>
      <c r="D199" s="271">
        <v>3400</v>
      </c>
    </row>
    <row r="200" spans="1:4" ht="20.25" customHeight="1">
      <c r="A200" s="273" t="s">
        <v>280</v>
      </c>
      <c r="B200" s="271">
        <v>17657</v>
      </c>
      <c r="C200" s="271">
        <v>5865</v>
      </c>
      <c r="D200" s="271">
        <v>11791</v>
      </c>
    </row>
    <row r="201" spans="1:5" ht="20.25" customHeight="1">
      <c r="A201" s="273" t="s">
        <v>281</v>
      </c>
      <c r="B201" s="271">
        <v>3189</v>
      </c>
      <c r="C201" s="271">
        <v>1784</v>
      </c>
      <c r="D201" s="271">
        <v>1405</v>
      </c>
      <c r="E201" s="274"/>
    </row>
    <row r="202" spans="1:4" ht="20.25" customHeight="1">
      <c r="A202" s="273" t="s">
        <v>282</v>
      </c>
      <c r="B202" s="271">
        <v>903</v>
      </c>
      <c r="C202" s="271">
        <v>778</v>
      </c>
      <c r="D202" s="271">
        <v>125</v>
      </c>
    </row>
    <row r="203" spans="1:4" ht="20.25" customHeight="1">
      <c r="A203" s="273" t="s">
        <v>283</v>
      </c>
      <c r="B203" s="271">
        <v>5</v>
      </c>
      <c r="C203" s="271">
        <v>0</v>
      </c>
      <c r="D203" s="271">
        <v>5</v>
      </c>
    </row>
    <row r="204" spans="1:4" ht="20.25" customHeight="1">
      <c r="A204" s="273" t="s">
        <v>284</v>
      </c>
      <c r="B204" s="271">
        <v>225</v>
      </c>
      <c r="C204" s="271">
        <v>187</v>
      </c>
      <c r="D204" s="271">
        <v>39</v>
      </c>
    </row>
    <row r="205" spans="1:4" ht="20.25" customHeight="1">
      <c r="A205" s="273" t="s">
        <v>285</v>
      </c>
      <c r="B205" s="271">
        <v>377</v>
      </c>
      <c r="C205" s="271">
        <v>224</v>
      </c>
      <c r="D205" s="271">
        <v>153</v>
      </c>
    </row>
    <row r="206" spans="1:4" ht="20.25" customHeight="1">
      <c r="A206" s="273" t="s">
        <v>286</v>
      </c>
      <c r="B206" s="271">
        <v>171</v>
      </c>
      <c r="C206" s="271">
        <v>66</v>
      </c>
      <c r="D206" s="271">
        <v>105</v>
      </c>
    </row>
    <row r="207" spans="1:4" ht="20.25" customHeight="1">
      <c r="A207" s="273" t="s">
        <v>287</v>
      </c>
      <c r="B207" s="271">
        <v>486</v>
      </c>
      <c r="C207" s="271">
        <v>450</v>
      </c>
      <c r="D207" s="271">
        <v>36</v>
      </c>
    </row>
    <row r="208" spans="1:4" ht="20.25" customHeight="1">
      <c r="A208" s="273" t="s">
        <v>288</v>
      </c>
      <c r="B208" s="271">
        <v>409</v>
      </c>
      <c r="C208" s="271">
        <v>9</v>
      </c>
      <c r="D208" s="271">
        <v>400</v>
      </c>
    </row>
    <row r="209" spans="1:4" ht="20.25" customHeight="1">
      <c r="A209" s="273" t="s">
        <v>289</v>
      </c>
      <c r="B209" s="271">
        <v>106</v>
      </c>
      <c r="C209" s="271">
        <v>70</v>
      </c>
      <c r="D209" s="271">
        <v>36</v>
      </c>
    </row>
    <row r="210" spans="1:4" ht="20.25" customHeight="1">
      <c r="A210" s="273" t="s">
        <v>290</v>
      </c>
      <c r="B210" s="271">
        <v>506</v>
      </c>
      <c r="C210" s="271">
        <v>0</v>
      </c>
      <c r="D210" s="271">
        <v>506</v>
      </c>
    </row>
    <row r="211" spans="1:4" ht="20.25" customHeight="1">
      <c r="A211" s="273" t="s">
        <v>291</v>
      </c>
      <c r="B211" s="271">
        <v>1045</v>
      </c>
      <c r="C211" s="271">
        <v>688</v>
      </c>
      <c r="D211" s="271">
        <v>357</v>
      </c>
    </row>
    <row r="212" spans="1:4" ht="20.25" customHeight="1">
      <c r="A212" s="273" t="s">
        <v>292</v>
      </c>
      <c r="B212" s="271">
        <v>319</v>
      </c>
      <c r="C212" s="271">
        <v>315</v>
      </c>
      <c r="D212" s="271">
        <v>4</v>
      </c>
    </row>
    <row r="213" spans="1:4" ht="20.25" customHeight="1">
      <c r="A213" s="273" t="s">
        <v>293</v>
      </c>
      <c r="B213" s="271">
        <v>726</v>
      </c>
      <c r="C213" s="271">
        <v>373</v>
      </c>
      <c r="D213" s="271">
        <v>353</v>
      </c>
    </row>
    <row r="214" spans="1:4" ht="20.25" customHeight="1">
      <c r="A214" s="273" t="s">
        <v>294</v>
      </c>
      <c r="B214" s="271">
        <v>280</v>
      </c>
      <c r="C214" s="271">
        <v>243</v>
      </c>
      <c r="D214" s="271">
        <v>37</v>
      </c>
    </row>
    <row r="215" spans="1:4" ht="20.25" customHeight="1">
      <c r="A215" s="273" t="s">
        <v>295</v>
      </c>
      <c r="B215" s="271">
        <v>148</v>
      </c>
      <c r="C215" s="271">
        <v>115</v>
      </c>
      <c r="D215" s="271">
        <v>33</v>
      </c>
    </row>
    <row r="216" spans="1:4" ht="20.25" customHeight="1">
      <c r="A216" s="273" t="s">
        <v>296</v>
      </c>
      <c r="B216" s="271">
        <v>133</v>
      </c>
      <c r="C216" s="271">
        <v>128</v>
      </c>
      <c r="D216" s="271">
        <v>4</v>
      </c>
    </row>
    <row r="217" spans="1:4" ht="20.25" customHeight="1">
      <c r="A217" s="273" t="s">
        <v>297</v>
      </c>
      <c r="B217" s="271">
        <v>1861</v>
      </c>
      <c r="C217" s="271">
        <v>0</v>
      </c>
      <c r="D217" s="271">
        <v>1861</v>
      </c>
    </row>
    <row r="218" spans="1:4" ht="20.25" customHeight="1">
      <c r="A218" s="273" t="s">
        <v>298</v>
      </c>
      <c r="B218" s="271">
        <v>1800</v>
      </c>
      <c r="C218" s="271">
        <v>0</v>
      </c>
      <c r="D218" s="271">
        <v>1800</v>
      </c>
    </row>
    <row r="219" spans="1:4" ht="20.25" customHeight="1">
      <c r="A219" s="273" t="s">
        <v>299</v>
      </c>
      <c r="B219" s="271">
        <v>61</v>
      </c>
      <c r="C219" s="271">
        <v>0</v>
      </c>
      <c r="D219" s="271">
        <v>61</v>
      </c>
    </row>
    <row r="220" spans="1:4" ht="20.25" customHeight="1">
      <c r="A220" s="273" t="s">
        <v>300</v>
      </c>
      <c r="B220" s="271">
        <v>5974</v>
      </c>
      <c r="C220" s="271">
        <v>3150</v>
      </c>
      <c r="D220" s="271">
        <v>2823</v>
      </c>
    </row>
    <row r="221" spans="1:4" ht="20.25" customHeight="1">
      <c r="A221" s="273" t="s">
        <v>301</v>
      </c>
      <c r="B221" s="271">
        <v>5939</v>
      </c>
      <c r="C221" s="271">
        <v>3150</v>
      </c>
      <c r="D221" s="271">
        <v>2788</v>
      </c>
    </row>
    <row r="222" spans="1:4" ht="20.25" customHeight="1">
      <c r="A222" s="273" t="s">
        <v>302</v>
      </c>
      <c r="B222" s="271">
        <v>35</v>
      </c>
      <c r="C222" s="271">
        <v>0</v>
      </c>
      <c r="D222" s="271">
        <v>35</v>
      </c>
    </row>
    <row r="223" spans="1:4" ht="20.25" customHeight="1">
      <c r="A223" s="273" t="s">
        <v>303</v>
      </c>
      <c r="B223" s="271">
        <v>5309</v>
      </c>
      <c r="C223" s="271">
        <v>0</v>
      </c>
      <c r="D223" s="271">
        <v>5309</v>
      </c>
    </row>
    <row r="224" spans="1:4" ht="20.25" customHeight="1">
      <c r="A224" s="273" t="s">
        <v>304</v>
      </c>
      <c r="B224" s="271">
        <v>5309</v>
      </c>
      <c r="C224" s="271">
        <v>0</v>
      </c>
      <c r="D224" s="271">
        <v>5309</v>
      </c>
    </row>
    <row r="225" spans="1:4" ht="20.25" customHeight="1">
      <c r="A225" s="273" t="s">
        <v>305</v>
      </c>
      <c r="B225" s="271">
        <v>88226</v>
      </c>
      <c r="C225" s="271">
        <v>43516</v>
      </c>
      <c r="D225" s="271">
        <v>44710</v>
      </c>
    </row>
    <row r="226" spans="1:4" ht="20.25" customHeight="1">
      <c r="A226" s="273" t="s">
        <v>306</v>
      </c>
      <c r="B226" s="271">
        <v>4787</v>
      </c>
      <c r="C226" s="271">
        <v>3889</v>
      </c>
      <c r="D226" s="271">
        <v>898</v>
      </c>
    </row>
    <row r="227" spans="1:4" ht="20.25" customHeight="1">
      <c r="A227" s="273" t="s">
        <v>307</v>
      </c>
      <c r="B227" s="271">
        <v>718</v>
      </c>
      <c r="C227" s="271">
        <v>714</v>
      </c>
      <c r="D227" s="271">
        <v>3</v>
      </c>
    </row>
    <row r="228" spans="1:4" ht="20.25" customHeight="1">
      <c r="A228" s="273" t="s">
        <v>308</v>
      </c>
      <c r="B228" s="271">
        <v>420</v>
      </c>
      <c r="C228" s="271">
        <v>0</v>
      </c>
      <c r="D228" s="271">
        <v>420</v>
      </c>
    </row>
    <row r="229" spans="1:4" ht="20.25" customHeight="1">
      <c r="A229" s="273" t="s">
        <v>309</v>
      </c>
      <c r="B229" s="271">
        <v>232</v>
      </c>
      <c r="C229" s="271">
        <v>184</v>
      </c>
      <c r="D229" s="271">
        <v>49</v>
      </c>
    </row>
    <row r="230" spans="1:4" ht="20.25" customHeight="1">
      <c r="A230" s="273" t="s">
        <v>310</v>
      </c>
      <c r="B230" s="271">
        <v>255</v>
      </c>
      <c r="C230" s="271">
        <v>94</v>
      </c>
      <c r="D230" s="271">
        <v>161</v>
      </c>
    </row>
    <row r="231" spans="1:4" ht="20.25" customHeight="1">
      <c r="A231" s="273" t="s">
        <v>311</v>
      </c>
      <c r="B231" s="271">
        <v>2801</v>
      </c>
      <c r="C231" s="271">
        <v>2598</v>
      </c>
      <c r="D231" s="271">
        <v>203</v>
      </c>
    </row>
    <row r="232" spans="1:4" ht="20.25" customHeight="1">
      <c r="A232" s="273" t="s">
        <v>312</v>
      </c>
      <c r="B232" s="271">
        <v>257</v>
      </c>
      <c r="C232" s="271">
        <v>224</v>
      </c>
      <c r="D232" s="271">
        <v>34</v>
      </c>
    </row>
    <row r="233" spans="1:4" ht="20.25" customHeight="1">
      <c r="A233" s="273" t="s">
        <v>313</v>
      </c>
      <c r="B233" s="271">
        <v>86</v>
      </c>
      <c r="C233" s="271">
        <v>75</v>
      </c>
      <c r="D233" s="271">
        <v>11</v>
      </c>
    </row>
    <row r="234" spans="1:4" ht="20.25" customHeight="1">
      <c r="A234" s="273" t="s">
        <v>314</v>
      </c>
      <c r="B234" s="271">
        <v>17</v>
      </c>
      <c r="C234" s="271">
        <v>0</v>
      </c>
      <c r="D234" s="271">
        <v>17</v>
      </c>
    </row>
    <row r="235" spans="1:4" ht="20.25" customHeight="1">
      <c r="A235" s="273" t="s">
        <v>315</v>
      </c>
      <c r="B235" s="271">
        <v>555</v>
      </c>
      <c r="C235" s="271">
        <v>420</v>
      </c>
      <c r="D235" s="271">
        <v>135</v>
      </c>
    </row>
    <row r="236" spans="1:4" ht="20.25" customHeight="1">
      <c r="A236" s="273" t="s">
        <v>316</v>
      </c>
      <c r="B236" s="271">
        <v>428</v>
      </c>
      <c r="C236" s="271">
        <v>420</v>
      </c>
      <c r="D236" s="271">
        <v>8</v>
      </c>
    </row>
    <row r="237" spans="1:4" ht="20.25" customHeight="1">
      <c r="A237" s="273" t="s">
        <v>317</v>
      </c>
      <c r="B237" s="271">
        <v>12</v>
      </c>
      <c r="C237" s="271">
        <v>0</v>
      </c>
      <c r="D237" s="271">
        <v>12</v>
      </c>
    </row>
    <row r="238" spans="1:4" ht="20.25" customHeight="1">
      <c r="A238" s="273" t="s">
        <v>318</v>
      </c>
      <c r="B238" s="271">
        <v>25</v>
      </c>
      <c r="C238" s="271">
        <v>0</v>
      </c>
      <c r="D238" s="271">
        <v>25</v>
      </c>
    </row>
    <row r="239" spans="1:4" ht="20.25" customHeight="1">
      <c r="A239" s="273" t="s">
        <v>319</v>
      </c>
      <c r="B239" s="271">
        <v>36</v>
      </c>
      <c r="C239" s="271">
        <v>0</v>
      </c>
      <c r="D239" s="271">
        <v>36</v>
      </c>
    </row>
    <row r="240" spans="1:4" ht="20.25" customHeight="1">
      <c r="A240" s="273" t="s">
        <v>320</v>
      </c>
      <c r="B240" s="271">
        <v>56</v>
      </c>
      <c r="C240" s="271">
        <v>0</v>
      </c>
      <c r="D240" s="271">
        <v>56</v>
      </c>
    </row>
    <row r="241" spans="1:4" ht="20.25" customHeight="1">
      <c r="A241" s="273" t="s">
        <v>321</v>
      </c>
      <c r="B241" s="271">
        <v>56231</v>
      </c>
      <c r="C241" s="271">
        <v>36528</v>
      </c>
      <c r="D241" s="271">
        <v>19703</v>
      </c>
    </row>
    <row r="242" spans="1:4" ht="20.25" customHeight="1">
      <c r="A242" s="273" t="s">
        <v>322</v>
      </c>
      <c r="B242" s="271">
        <v>9087</v>
      </c>
      <c r="C242" s="271">
        <v>9087</v>
      </c>
      <c r="D242" s="271">
        <v>0</v>
      </c>
    </row>
    <row r="243" spans="1:4" ht="20.25" customHeight="1">
      <c r="A243" s="273" t="s">
        <v>323</v>
      </c>
      <c r="B243" s="271">
        <v>8882</v>
      </c>
      <c r="C243" s="271">
        <v>8864</v>
      </c>
      <c r="D243" s="271">
        <v>19</v>
      </c>
    </row>
    <row r="244" spans="1:4" ht="20.25" customHeight="1">
      <c r="A244" s="273" t="s">
        <v>324</v>
      </c>
      <c r="B244" s="271">
        <v>22182</v>
      </c>
      <c r="C244" s="271">
        <v>18577</v>
      </c>
      <c r="D244" s="271">
        <v>3605</v>
      </c>
    </row>
    <row r="245" spans="1:4" ht="20.25" customHeight="1">
      <c r="A245" s="273" t="s">
        <v>325</v>
      </c>
      <c r="B245" s="271">
        <v>4079</v>
      </c>
      <c r="C245" s="271">
        <v>0</v>
      </c>
      <c r="D245" s="271">
        <v>4079</v>
      </c>
    </row>
    <row r="246" spans="1:4" ht="20.25" customHeight="1">
      <c r="A246" s="273" t="s">
        <v>326</v>
      </c>
      <c r="B246" s="271">
        <v>12000</v>
      </c>
      <c r="C246" s="271">
        <v>0</v>
      </c>
      <c r="D246" s="271">
        <v>12000</v>
      </c>
    </row>
    <row r="247" spans="1:4" ht="20.25" customHeight="1">
      <c r="A247" s="273" t="s">
        <v>327</v>
      </c>
      <c r="B247" s="271">
        <v>175</v>
      </c>
      <c r="C247" s="271">
        <v>0</v>
      </c>
      <c r="D247" s="271">
        <v>175</v>
      </c>
    </row>
    <row r="248" spans="1:4" ht="20.25" customHeight="1">
      <c r="A248" s="273" t="s">
        <v>328</v>
      </c>
      <c r="B248" s="271">
        <v>175</v>
      </c>
      <c r="C248" s="271">
        <v>0</v>
      </c>
      <c r="D248" s="271">
        <v>175</v>
      </c>
    </row>
    <row r="249" spans="1:4" ht="20.25" customHeight="1">
      <c r="A249" s="273" t="s">
        <v>329</v>
      </c>
      <c r="B249" s="271">
        <v>1988</v>
      </c>
      <c r="C249" s="271">
        <v>0</v>
      </c>
      <c r="D249" s="271">
        <v>1988</v>
      </c>
    </row>
    <row r="250" spans="1:4" ht="20.25" customHeight="1">
      <c r="A250" s="273" t="s">
        <v>330</v>
      </c>
      <c r="B250" s="271">
        <v>1988</v>
      </c>
      <c r="C250" s="271">
        <v>0</v>
      </c>
      <c r="D250" s="271">
        <v>1988</v>
      </c>
    </row>
    <row r="251" spans="1:4" ht="20.25" customHeight="1">
      <c r="A251" s="273" t="s">
        <v>331</v>
      </c>
      <c r="B251" s="271">
        <v>4733</v>
      </c>
      <c r="C251" s="271">
        <v>150</v>
      </c>
      <c r="D251" s="271">
        <v>4583</v>
      </c>
    </row>
    <row r="252" spans="1:4" ht="20.25" customHeight="1">
      <c r="A252" s="273" t="s">
        <v>332</v>
      </c>
      <c r="B252" s="271">
        <v>3600</v>
      </c>
      <c r="C252" s="271">
        <v>0</v>
      </c>
      <c r="D252" s="271">
        <v>3600</v>
      </c>
    </row>
    <row r="253" spans="1:4" ht="20.25" customHeight="1">
      <c r="A253" s="273" t="s">
        <v>333</v>
      </c>
      <c r="B253" s="271">
        <v>158</v>
      </c>
      <c r="C253" s="271">
        <v>149</v>
      </c>
      <c r="D253" s="271">
        <v>10</v>
      </c>
    </row>
    <row r="254" spans="1:4" ht="20.25" customHeight="1">
      <c r="A254" s="273" t="s">
        <v>334</v>
      </c>
      <c r="B254" s="271">
        <v>569</v>
      </c>
      <c r="C254" s="271">
        <v>0</v>
      </c>
      <c r="D254" s="271">
        <v>569</v>
      </c>
    </row>
    <row r="255" spans="1:4" ht="20.25" customHeight="1">
      <c r="A255" s="273" t="s">
        <v>335</v>
      </c>
      <c r="B255" s="271">
        <v>406</v>
      </c>
      <c r="C255" s="271">
        <v>2</v>
      </c>
      <c r="D255" s="271">
        <v>404</v>
      </c>
    </row>
    <row r="256" spans="1:4" ht="20.25" customHeight="1">
      <c r="A256" s="273" t="s">
        <v>336</v>
      </c>
      <c r="B256" s="271">
        <v>4399</v>
      </c>
      <c r="C256" s="271">
        <v>0</v>
      </c>
      <c r="D256" s="271">
        <v>4399</v>
      </c>
    </row>
    <row r="257" spans="1:4" ht="20.25" customHeight="1">
      <c r="A257" s="273" t="s">
        <v>337</v>
      </c>
      <c r="B257" s="271">
        <v>142</v>
      </c>
      <c r="C257" s="271">
        <v>0</v>
      </c>
      <c r="D257" s="271">
        <v>142</v>
      </c>
    </row>
    <row r="258" spans="1:4" ht="20.25" customHeight="1">
      <c r="A258" s="273" t="s">
        <v>338</v>
      </c>
      <c r="B258" s="271">
        <v>443</v>
      </c>
      <c r="C258" s="271">
        <v>0</v>
      </c>
      <c r="D258" s="271">
        <v>443</v>
      </c>
    </row>
    <row r="259" spans="1:4" ht="20.25" customHeight="1">
      <c r="A259" s="273" t="s">
        <v>339</v>
      </c>
      <c r="B259" s="271">
        <v>3814</v>
      </c>
      <c r="C259" s="271">
        <v>0</v>
      </c>
      <c r="D259" s="271">
        <v>3814</v>
      </c>
    </row>
    <row r="260" spans="1:4" ht="20.25" customHeight="1">
      <c r="A260" s="273" t="s">
        <v>340</v>
      </c>
      <c r="B260" s="271">
        <v>2470</v>
      </c>
      <c r="C260" s="271">
        <v>382</v>
      </c>
      <c r="D260" s="271">
        <v>2088</v>
      </c>
    </row>
    <row r="261" spans="1:4" ht="20.25" customHeight="1">
      <c r="A261" s="273" t="s">
        <v>341</v>
      </c>
      <c r="B261" s="271">
        <v>783</v>
      </c>
      <c r="C261" s="271">
        <v>0</v>
      </c>
      <c r="D261" s="271">
        <v>783</v>
      </c>
    </row>
    <row r="262" spans="1:4" ht="20.25" customHeight="1">
      <c r="A262" s="273" t="s">
        <v>342</v>
      </c>
      <c r="B262" s="271">
        <v>462</v>
      </c>
      <c r="C262" s="271">
        <v>0</v>
      </c>
      <c r="D262" s="271">
        <v>462</v>
      </c>
    </row>
    <row r="263" spans="1:4" ht="20.25" customHeight="1">
      <c r="A263" s="273" t="s">
        <v>343</v>
      </c>
      <c r="B263" s="271">
        <v>172</v>
      </c>
      <c r="C263" s="271">
        <v>114</v>
      </c>
      <c r="D263" s="271">
        <v>58</v>
      </c>
    </row>
    <row r="264" spans="1:4" ht="20.25" customHeight="1">
      <c r="A264" s="273" t="s">
        <v>344</v>
      </c>
      <c r="B264" s="271">
        <v>952</v>
      </c>
      <c r="C264" s="271">
        <v>252</v>
      </c>
      <c r="D264" s="271">
        <v>701</v>
      </c>
    </row>
    <row r="265" spans="1:4" ht="20.25" customHeight="1">
      <c r="A265" s="273" t="s">
        <v>345</v>
      </c>
      <c r="B265" s="271">
        <v>101</v>
      </c>
      <c r="C265" s="271">
        <v>16</v>
      </c>
      <c r="D265" s="271">
        <v>85</v>
      </c>
    </row>
    <row r="266" spans="1:4" ht="20.25" customHeight="1">
      <c r="A266" s="273" t="s">
        <v>346</v>
      </c>
      <c r="B266" s="271">
        <v>4665</v>
      </c>
      <c r="C266" s="271">
        <v>415</v>
      </c>
      <c r="D266" s="271">
        <v>4251</v>
      </c>
    </row>
    <row r="267" spans="1:4" ht="20.25" customHeight="1">
      <c r="A267" s="273" t="s">
        <v>347</v>
      </c>
      <c r="B267" s="271">
        <v>104</v>
      </c>
      <c r="C267" s="271">
        <v>104</v>
      </c>
      <c r="D267" s="271">
        <v>0</v>
      </c>
    </row>
    <row r="268" spans="1:4" ht="20.25" customHeight="1">
      <c r="A268" s="273" t="s">
        <v>348</v>
      </c>
      <c r="B268" s="271">
        <v>1883</v>
      </c>
      <c r="C268" s="271">
        <v>251</v>
      </c>
      <c r="D268" s="271">
        <v>1632</v>
      </c>
    </row>
    <row r="269" spans="1:4" ht="20.25" customHeight="1">
      <c r="A269" s="273" t="s">
        <v>349</v>
      </c>
      <c r="B269" s="271">
        <v>291</v>
      </c>
      <c r="C269" s="271">
        <v>60</v>
      </c>
      <c r="D269" s="271">
        <v>231</v>
      </c>
    </row>
    <row r="270" spans="1:4" ht="20.25" customHeight="1">
      <c r="A270" s="273" t="s">
        <v>350</v>
      </c>
      <c r="B270" s="271">
        <v>890</v>
      </c>
      <c r="C270" s="271">
        <v>0</v>
      </c>
      <c r="D270" s="271">
        <v>890</v>
      </c>
    </row>
    <row r="271" spans="1:4" ht="20.25" customHeight="1">
      <c r="A271" s="273" t="s">
        <v>351</v>
      </c>
      <c r="B271" s="271">
        <v>1497</v>
      </c>
      <c r="C271" s="271">
        <v>0</v>
      </c>
      <c r="D271" s="271">
        <v>1497</v>
      </c>
    </row>
    <row r="272" spans="1:4" ht="20.25" customHeight="1">
      <c r="A272" s="273" t="s">
        <v>352</v>
      </c>
      <c r="B272" s="271">
        <v>1083</v>
      </c>
      <c r="C272" s="271">
        <v>131</v>
      </c>
      <c r="D272" s="271">
        <v>952</v>
      </c>
    </row>
    <row r="273" spans="1:4" ht="20.25" customHeight="1">
      <c r="A273" s="273" t="s">
        <v>353</v>
      </c>
      <c r="B273" s="271">
        <v>131</v>
      </c>
      <c r="C273" s="271">
        <v>131</v>
      </c>
      <c r="D273" s="271">
        <v>0</v>
      </c>
    </row>
    <row r="274" spans="1:4" ht="20.25" customHeight="1">
      <c r="A274" s="273" t="s">
        <v>354</v>
      </c>
      <c r="B274" s="271">
        <v>952</v>
      </c>
      <c r="C274" s="271">
        <v>0</v>
      </c>
      <c r="D274" s="271">
        <v>952</v>
      </c>
    </row>
    <row r="275" spans="1:4" ht="20.25" customHeight="1">
      <c r="A275" s="273" t="s">
        <v>355</v>
      </c>
      <c r="B275" s="271">
        <v>509</v>
      </c>
      <c r="C275" s="271">
        <v>0</v>
      </c>
      <c r="D275" s="271">
        <v>509</v>
      </c>
    </row>
    <row r="276" spans="1:4" ht="20.25" customHeight="1">
      <c r="A276" s="273" t="s">
        <v>356</v>
      </c>
      <c r="B276" s="271">
        <v>509</v>
      </c>
      <c r="C276" s="271">
        <v>0</v>
      </c>
      <c r="D276" s="271">
        <v>509</v>
      </c>
    </row>
    <row r="277" spans="1:4" ht="20.25" customHeight="1">
      <c r="A277" s="273" t="s">
        <v>357</v>
      </c>
      <c r="B277" s="271">
        <v>207</v>
      </c>
      <c r="C277" s="271">
        <v>111</v>
      </c>
      <c r="D277" s="271">
        <v>96</v>
      </c>
    </row>
    <row r="278" spans="1:4" ht="20.25" customHeight="1">
      <c r="A278" s="273" t="s">
        <v>358</v>
      </c>
      <c r="B278" s="271">
        <v>207</v>
      </c>
      <c r="C278" s="271">
        <v>111</v>
      </c>
      <c r="D278" s="271">
        <v>96</v>
      </c>
    </row>
    <row r="279" spans="1:4" ht="20.25" customHeight="1">
      <c r="A279" s="273" t="s">
        <v>359</v>
      </c>
      <c r="B279" s="271">
        <v>2633</v>
      </c>
      <c r="C279" s="271">
        <v>0</v>
      </c>
      <c r="D279" s="271">
        <v>2633</v>
      </c>
    </row>
    <row r="280" spans="1:4" ht="20.25" customHeight="1">
      <c r="A280" s="273" t="s">
        <v>360</v>
      </c>
      <c r="B280" s="271">
        <v>2633</v>
      </c>
      <c r="C280" s="271">
        <v>0</v>
      </c>
      <c r="D280" s="271">
        <v>2633</v>
      </c>
    </row>
    <row r="281" spans="1:4" ht="20.25" customHeight="1">
      <c r="A281" s="273" t="s">
        <v>361</v>
      </c>
      <c r="B281" s="271">
        <v>1129</v>
      </c>
      <c r="C281" s="271">
        <v>592</v>
      </c>
      <c r="D281" s="271">
        <v>537</v>
      </c>
    </row>
    <row r="282" spans="1:4" ht="20.25" customHeight="1">
      <c r="A282" s="273" t="s">
        <v>188</v>
      </c>
      <c r="B282" s="271">
        <v>309</v>
      </c>
      <c r="C282" s="271">
        <v>301</v>
      </c>
      <c r="D282" s="271">
        <v>8</v>
      </c>
    </row>
    <row r="283" spans="1:4" ht="20.25" customHeight="1">
      <c r="A283" s="273" t="s">
        <v>189</v>
      </c>
      <c r="B283" s="271">
        <v>394</v>
      </c>
      <c r="C283" s="271">
        <v>2</v>
      </c>
      <c r="D283" s="271">
        <v>393</v>
      </c>
    </row>
    <row r="284" spans="1:4" ht="20.25" customHeight="1">
      <c r="A284" s="273" t="s">
        <v>362</v>
      </c>
      <c r="B284" s="271">
        <v>18</v>
      </c>
      <c r="C284" s="271">
        <v>0</v>
      </c>
      <c r="D284" s="271">
        <v>18</v>
      </c>
    </row>
    <row r="285" spans="1:4" ht="20.25" customHeight="1">
      <c r="A285" s="273" t="s">
        <v>363</v>
      </c>
      <c r="B285" s="271">
        <v>65</v>
      </c>
      <c r="C285" s="271">
        <v>0</v>
      </c>
      <c r="D285" s="271">
        <v>65</v>
      </c>
    </row>
    <row r="286" spans="1:4" ht="20.25" customHeight="1">
      <c r="A286" s="273" t="s">
        <v>364</v>
      </c>
      <c r="B286" s="271">
        <v>303</v>
      </c>
      <c r="C286" s="271">
        <v>290</v>
      </c>
      <c r="D286" s="271">
        <v>14</v>
      </c>
    </row>
    <row r="287" spans="1:4" ht="20.25" customHeight="1">
      <c r="A287" s="273" t="s">
        <v>365</v>
      </c>
      <c r="B287" s="271">
        <v>40</v>
      </c>
      <c r="C287" s="271">
        <v>0</v>
      </c>
      <c r="D287" s="271">
        <v>40</v>
      </c>
    </row>
    <row r="288" spans="1:4" ht="20.25" customHeight="1">
      <c r="A288" s="273" t="s">
        <v>366</v>
      </c>
      <c r="B288" s="271">
        <v>2664</v>
      </c>
      <c r="C288" s="271">
        <v>899</v>
      </c>
      <c r="D288" s="271">
        <v>1765</v>
      </c>
    </row>
    <row r="289" spans="1:4" ht="20.25" customHeight="1">
      <c r="A289" s="273" t="s">
        <v>367</v>
      </c>
      <c r="B289" s="271">
        <v>2664</v>
      </c>
      <c r="C289" s="271">
        <v>899</v>
      </c>
      <c r="D289" s="271">
        <v>1765</v>
      </c>
    </row>
    <row r="290" spans="1:4" ht="20.25" customHeight="1">
      <c r="A290" s="273" t="s">
        <v>368</v>
      </c>
      <c r="B290" s="271">
        <v>45539</v>
      </c>
      <c r="C290" s="271">
        <v>23288</v>
      </c>
      <c r="D290" s="271">
        <v>22251</v>
      </c>
    </row>
    <row r="291" spans="1:4" ht="20.25" customHeight="1">
      <c r="A291" s="273" t="s">
        <v>369</v>
      </c>
      <c r="B291" s="271">
        <v>1643</v>
      </c>
      <c r="C291" s="271">
        <v>1130</v>
      </c>
      <c r="D291" s="271">
        <v>513</v>
      </c>
    </row>
    <row r="292" spans="1:4" ht="20.25" customHeight="1">
      <c r="A292" s="273" t="s">
        <v>370</v>
      </c>
      <c r="B292" s="271">
        <v>1643</v>
      </c>
      <c r="C292" s="271">
        <v>1130</v>
      </c>
      <c r="D292" s="271">
        <v>513</v>
      </c>
    </row>
    <row r="293" spans="1:4" ht="20.25" customHeight="1">
      <c r="A293" s="273" t="s">
        <v>371</v>
      </c>
      <c r="B293" s="271">
        <v>5230</v>
      </c>
      <c r="C293" s="271">
        <v>2779</v>
      </c>
      <c r="D293" s="271">
        <v>2451</v>
      </c>
    </row>
    <row r="294" spans="1:4" ht="20.25" customHeight="1">
      <c r="A294" s="273" t="s">
        <v>372</v>
      </c>
      <c r="B294" s="271">
        <v>1013</v>
      </c>
      <c r="C294" s="271">
        <v>735</v>
      </c>
      <c r="D294" s="271">
        <v>278</v>
      </c>
    </row>
    <row r="295" spans="1:4" ht="20.25" customHeight="1">
      <c r="A295" s="273" t="s">
        <v>373</v>
      </c>
      <c r="B295" s="271">
        <v>391</v>
      </c>
      <c r="C295" s="271">
        <v>350</v>
      </c>
      <c r="D295" s="271">
        <v>41</v>
      </c>
    </row>
    <row r="296" spans="1:4" ht="20.25" customHeight="1">
      <c r="A296" s="273" t="s">
        <v>374</v>
      </c>
      <c r="B296" s="271">
        <v>1802</v>
      </c>
      <c r="C296" s="271">
        <v>1694</v>
      </c>
      <c r="D296" s="271">
        <v>108</v>
      </c>
    </row>
    <row r="297" spans="1:4" ht="20.25" customHeight="1">
      <c r="A297" s="273" t="s">
        <v>375</v>
      </c>
      <c r="B297" s="271">
        <v>2024</v>
      </c>
      <c r="C297" s="271">
        <v>0</v>
      </c>
      <c r="D297" s="271">
        <v>2024</v>
      </c>
    </row>
    <row r="298" spans="1:4" ht="20.25" customHeight="1">
      <c r="A298" s="273" t="s">
        <v>376</v>
      </c>
      <c r="B298" s="271">
        <v>1055</v>
      </c>
      <c r="C298" s="271">
        <v>0</v>
      </c>
      <c r="D298" s="271">
        <v>1055</v>
      </c>
    </row>
    <row r="299" spans="1:4" ht="20.25" customHeight="1">
      <c r="A299" s="273" t="s">
        <v>377</v>
      </c>
      <c r="B299" s="271">
        <v>9</v>
      </c>
      <c r="C299" s="271">
        <v>0</v>
      </c>
      <c r="D299" s="271">
        <v>9</v>
      </c>
    </row>
    <row r="300" spans="1:4" ht="20.25" customHeight="1">
      <c r="A300" s="273" t="s">
        <v>378</v>
      </c>
      <c r="B300" s="271">
        <v>1046</v>
      </c>
      <c r="C300" s="271">
        <v>0</v>
      </c>
      <c r="D300" s="271">
        <v>1046</v>
      </c>
    </row>
    <row r="301" spans="1:4" ht="20.25" customHeight="1">
      <c r="A301" s="273" t="s">
        <v>379</v>
      </c>
      <c r="B301" s="271">
        <v>7965</v>
      </c>
      <c r="C301" s="271">
        <v>2701</v>
      </c>
      <c r="D301" s="271">
        <v>5264</v>
      </c>
    </row>
    <row r="302" spans="1:4" ht="20.25" customHeight="1">
      <c r="A302" s="273" t="s">
        <v>380</v>
      </c>
      <c r="B302" s="271">
        <v>1560</v>
      </c>
      <c r="C302" s="271">
        <v>1487</v>
      </c>
      <c r="D302" s="271">
        <v>73</v>
      </c>
    </row>
    <row r="303" spans="1:4" ht="20.25" customHeight="1">
      <c r="A303" s="273" t="s">
        <v>381</v>
      </c>
      <c r="B303" s="271">
        <v>824</v>
      </c>
      <c r="C303" s="271">
        <v>803</v>
      </c>
      <c r="D303" s="271">
        <v>21</v>
      </c>
    </row>
    <row r="304" spans="1:4" ht="20.25" customHeight="1">
      <c r="A304" s="273" t="s">
        <v>382</v>
      </c>
      <c r="B304" s="271">
        <v>217</v>
      </c>
      <c r="C304" s="271">
        <v>211</v>
      </c>
      <c r="D304" s="271">
        <v>7</v>
      </c>
    </row>
    <row r="305" spans="1:4" ht="20.25" customHeight="1">
      <c r="A305" s="273" t="s">
        <v>383</v>
      </c>
      <c r="B305" s="271">
        <v>133</v>
      </c>
      <c r="C305" s="271">
        <v>115</v>
      </c>
      <c r="D305" s="271">
        <v>18</v>
      </c>
    </row>
    <row r="306" spans="1:4" ht="20.25" customHeight="1">
      <c r="A306" s="273" t="s">
        <v>384</v>
      </c>
      <c r="B306" s="271">
        <v>215</v>
      </c>
      <c r="C306" s="271">
        <v>85</v>
      </c>
      <c r="D306" s="271">
        <v>130</v>
      </c>
    </row>
    <row r="307" spans="1:4" ht="20.25" customHeight="1">
      <c r="A307" s="273" t="s">
        <v>385</v>
      </c>
      <c r="B307" s="271">
        <v>1524</v>
      </c>
      <c r="C307" s="271">
        <v>0</v>
      </c>
      <c r="D307" s="271">
        <v>1524</v>
      </c>
    </row>
    <row r="308" spans="1:4" ht="20.25" customHeight="1">
      <c r="A308" s="273" t="s">
        <v>386</v>
      </c>
      <c r="B308" s="271">
        <v>1971</v>
      </c>
      <c r="C308" s="271">
        <v>0</v>
      </c>
      <c r="D308" s="271">
        <v>1971</v>
      </c>
    </row>
    <row r="309" spans="1:4" ht="20.25" customHeight="1">
      <c r="A309" s="273" t="s">
        <v>387</v>
      </c>
      <c r="B309" s="271">
        <v>103</v>
      </c>
      <c r="C309" s="271">
        <v>0</v>
      </c>
      <c r="D309" s="271">
        <v>103</v>
      </c>
    </row>
    <row r="310" spans="1:4" ht="20.25" customHeight="1">
      <c r="A310" s="273" t="s">
        <v>388</v>
      </c>
      <c r="B310" s="271">
        <v>1417</v>
      </c>
      <c r="C310" s="271">
        <v>0</v>
      </c>
      <c r="D310" s="271">
        <v>1417</v>
      </c>
    </row>
    <row r="311" spans="1:4" ht="20.25" customHeight="1">
      <c r="A311" s="273" t="s">
        <v>389</v>
      </c>
      <c r="B311" s="271">
        <v>4</v>
      </c>
      <c r="C311" s="271">
        <v>0</v>
      </c>
      <c r="D311" s="271">
        <v>4</v>
      </c>
    </row>
    <row r="312" spans="1:4" ht="20.25" customHeight="1">
      <c r="A312" s="273" t="s">
        <v>390</v>
      </c>
      <c r="B312" s="271">
        <v>4</v>
      </c>
      <c r="C312" s="271">
        <v>0</v>
      </c>
      <c r="D312" s="271">
        <v>4</v>
      </c>
    </row>
    <row r="313" spans="1:4" ht="20.25" customHeight="1">
      <c r="A313" s="273" t="s">
        <v>391</v>
      </c>
      <c r="B313" s="271">
        <v>1501</v>
      </c>
      <c r="C313" s="271">
        <v>515</v>
      </c>
      <c r="D313" s="271">
        <v>986</v>
      </c>
    </row>
    <row r="314" spans="1:4" ht="20.25" customHeight="1">
      <c r="A314" s="273" t="s">
        <v>392</v>
      </c>
      <c r="B314" s="271">
        <v>967</v>
      </c>
      <c r="C314" s="271">
        <v>0</v>
      </c>
      <c r="D314" s="271">
        <v>967</v>
      </c>
    </row>
    <row r="315" spans="1:4" ht="20.25" customHeight="1">
      <c r="A315" s="273" t="s">
        <v>393</v>
      </c>
      <c r="B315" s="271">
        <v>534</v>
      </c>
      <c r="C315" s="271">
        <v>515</v>
      </c>
      <c r="D315" s="271">
        <v>19</v>
      </c>
    </row>
    <row r="316" spans="1:4" ht="20.25" customHeight="1">
      <c r="A316" s="273" t="s">
        <v>394</v>
      </c>
      <c r="B316" s="271">
        <v>15559</v>
      </c>
      <c r="C316" s="271">
        <v>15559</v>
      </c>
      <c r="D316" s="271">
        <v>0</v>
      </c>
    </row>
    <row r="317" spans="1:4" ht="20.25" customHeight="1">
      <c r="A317" s="273" t="s">
        <v>395</v>
      </c>
      <c r="B317" s="271">
        <v>3569</v>
      </c>
      <c r="C317" s="271">
        <v>3569</v>
      </c>
      <c r="D317" s="271">
        <v>0</v>
      </c>
    </row>
    <row r="318" spans="1:4" ht="20.25" customHeight="1">
      <c r="A318" s="273" t="s">
        <v>396</v>
      </c>
      <c r="B318" s="271">
        <v>5643</v>
      </c>
      <c r="C318" s="271">
        <v>5643</v>
      </c>
      <c r="D318" s="271">
        <v>0</v>
      </c>
    </row>
    <row r="319" spans="1:4" ht="20.25" customHeight="1">
      <c r="A319" s="273" t="s">
        <v>397</v>
      </c>
      <c r="B319" s="271">
        <v>6346</v>
      </c>
      <c r="C319" s="271">
        <v>6346</v>
      </c>
      <c r="D319" s="271">
        <v>0</v>
      </c>
    </row>
    <row r="320" spans="1:4" ht="20.25" customHeight="1">
      <c r="A320" s="273" t="s">
        <v>398</v>
      </c>
      <c r="B320" s="271">
        <v>7255</v>
      </c>
      <c r="C320" s="271">
        <v>0</v>
      </c>
      <c r="D320" s="271">
        <v>7255</v>
      </c>
    </row>
    <row r="321" spans="1:4" ht="20.25" customHeight="1">
      <c r="A321" s="273" t="s">
        <v>399</v>
      </c>
      <c r="B321" s="271">
        <v>7255</v>
      </c>
      <c r="C321" s="271">
        <v>0</v>
      </c>
      <c r="D321" s="271">
        <v>7255</v>
      </c>
    </row>
    <row r="322" spans="1:4" ht="20.25" customHeight="1">
      <c r="A322" s="273" t="s">
        <v>400</v>
      </c>
      <c r="B322" s="271">
        <v>784</v>
      </c>
      <c r="C322" s="271">
        <v>569</v>
      </c>
      <c r="D322" s="271">
        <v>215</v>
      </c>
    </row>
    <row r="323" spans="1:4" ht="20.25" customHeight="1">
      <c r="A323" s="273" t="s">
        <v>188</v>
      </c>
      <c r="B323" s="271">
        <v>231</v>
      </c>
      <c r="C323" s="271">
        <v>146</v>
      </c>
      <c r="D323" s="271">
        <v>85</v>
      </c>
    </row>
    <row r="324" spans="1:4" ht="20.25" customHeight="1">
      <c r="A324" s="273" t="s">
        <v>401</v>
      </c>
      <c r="B324" s="271">
        <v>424</v>
      </c>
      <c r="C324" s="271">
        <v>424</v>
      </c>
      <c r="D324" s="271">
        <v>0</v>
      </c>
    </row>
    <row r="325" spans="1:4" ht="20.25" customHeight="1">
      <c r="A325" s="273" t="s">
        <v>402</v>
      </c>
      <c r="B325" s="271">
        <v>130</v>
      </c>
      <c r="C325" s="271">
        <v>0</v>
      </c>
      <c r="D325" s="271">
        <v>130</v>
      </c>
    </row>
    <row r="326" spans="1:4" ht="20.25" customHeight="1">
      <c r="A326" s="273" t="s">
        <v>403</v>
      </c>
      <c r="B326" s="271">
        <v>38</v>
      </c>
      <c r="C326" s="271">
        <v>36</v>
      </c>
      <c r="D326" s="271">
        <v>2</v>
      </c>
    </row>
    <row r="327" spans="1:4" ht="20.25" customHeight="1">
      <c r="A327" s="273" t="s">
        <v>404</v>
      </c>
      <c r="B327" s="271">
        <v>38</v>
      </c>
      <c r="C327" s="271">
        <v>36</v>
      </c>
      <c r="D327" s="271">
        <v>2</v>
      </c>
    </row>
    <row r="328" spans="1:4" ht="20.25" customHeight="1">
      <c r="A328" s="273" t="s">
        <v>405</v>
      </c>
      <c r="B328" s="271">
        <v>4506</v>
      </c>
      <c r="C328" s="271">
        <v>0</v>
      </c>
      <c r="D328" s="271">
        <v>4506</v>
      </c>
    </row>
    <row r="329" spans="1:4" ht="20.25" customHeight="1">
      <c r="A329" s="273" t="s">
        <v>406</v>
      </c>
      <c r="B329" s="271">
        <v>4506</v>
      </c>
      <c r="C329" s="271">
        <v>0</v>
      </c>
      <c r="D329" s="271">
        <v>4506</v>
      </c>
    </row>
    <row r="330" spans="1:4" ht="20.25" customHeight="1">
      <c r="A330" s="273" t="s">
        <v>407</v>
      </c>
      <c r="B330" s="271">
        <v>5635</v>
      </c>
      <c r="C330" s="271">
        <v>1494</v>
      </c>
      <c r="D330" s="271">
        <v>4141</v>
      </c>
    </row>
    <row r="331" spans="1:4" ht="20.25" customHeight="1">
      <c r="A331" s="273" t="s">
        <v>408</v>
      </c>
      <c r="B331" s="271">
        <v>1261</v>
      </c>
      <c r="C331" s="271">
        <v>442</v>
      </c>
      <c r="D331" s="271">
        <v>820</v>
      </c>
    </row>
    <row r="332" spans="1:4" ht="20.25" customHeight="1">
      <c r="A332" s="273" t="s">
        <v>409</v>
      </c>
      <c r="B332" s="271">
        <v>442</v>
      </c>
      <c r="C332" s="271">
        <v>442</v>
      </c>
      <c r="D332" s="271">
        <v>0</v>
      </c>
    </row>
    <row r="333" spans="1:4" ht="20.25" customHeight="1">
      <c r="A333" s="273" t="s">
        <v>410</v>
      </c>
      <c r="B333" s="271">
        <v>820</v>
      </c>
      <c r="C333" s="271">
        <v>0</v>
      </c>
      <c r="D333" s="271">
        <v>820</v>
      </c>
    </row>
    <row r="334" spans="1:4" ht="20.25" customHeight="1">
      <c r="A334" s="273" t="s">
        <v>411</v>
      </c>
      <c r="B334" s="271">
        <v>380</v>
      </c>
      <c r="C334" s="271">
        <v>88</v>
      </c>
      <c r="D334" s="271">
        <v>292</v>
      </c>
    </row>
    <row r="335" spans="1:4" ht="20.25" customHeight="1">
      <c r="A335" s="273" t="s">
        <v>412</v>
      </c>
      <c r="B335" s="271">
        <v>292</v>
      </c>
      <c r="C335" s="271"/>
      <c r="D335" s="271">
        <v>292</v>
      </c>
    </row>
    <row r="336" spans="1:4" ht="20.25" customHeight="1">
      <c r="A336" s="273" t="s">
        <v>413</v>
      </c>
      <c r="B336" s="271">
        <v>65</v>
      </c>
      <c r="C336" s="271">
        <v>65</v>
      </c>
      <c r="D336" s="271">
        <v>0</v>
      </c>
    </row>
    <row r="337" spans="1:4" ht="20.25" customHeight="1">
      <c r="A337" s="273" t="s">
        <v>414</v>
      </c>
      <c r="B337" s="271">
        <v>23</v>
      </c>
      <c r="C337" s="271">
        <v>23</v>
      </c>
      <c r="D337" s="271">
        <v>0</v>
      </c>
    </row>
    <row r="338" spans="1:4" ht="20.25" customHeight="1">
      <c r="A338" s="273" t="s">
        <v>415</v>
      </c>
      <c r="B338" s="271">
        <v>157</v>
      </c>
      <c r="C338" s="271">
        <v>0</v>
      </c>
      <c r="D338" s="271">
        <v>157</v>
      </c>
    </row>
    <row r="339" spans="1:4" ht="20.25" customHeight="1">
      <c r="A339" s="273" t="s">
        <v>416</v>
      </c>
      <c r="B339" s="271">
        <v>157</v>
      </c>
      <c r="C339" s="271">
        <v>0</v>
      </c>
      <c r="D339" s="271">
        <v>157</v>
      </c>
    </row>
    <row r="340" spans="1:4" ht="20.25" customHeight="1">
      <c r="A340" s="273" t="s">
        <v>417</v>
      </c>
      <c r="B340" s="271">
        <v>2853</v>
      </c>
      <c r="C340" s="271">
        <v>0</v>
      </c>
      <c r="D340" s="271">
        <v>2853</v>
      </c>
    </row>
    <row r="341" spans="1:4" ht="20.25" customHeight="1">
      <c r="A341" s="273" t="s">
        <v>418</v>
      </c>
      <c r="B341" s="271">
        <v>2853</v>
      </c>
      <c r="C341" s="271">
        <v>0</v>
      </c>
      <c r="D341" s="271">
        <v>2853</v>
      </c>
    </row>
    <row r="342" spans="1:4" ht="20.25" customHeight="1">
      <c r="A342" s="273" t="s">
        <v>419</v>
      </c>
      <c r="B342" s="271">
        <v>984</v>
      </c>
      <c r="C342" s="271">
        <v>964</v>
      </c>
      <c r="D342" s="271">
        <v>19</v>
      </c>
    </row>
    <row r="343" spans="1:4" ht="20.25" customHeight="1">
      <c r="A343" s="273" t="s">
        <v>420</v>
      </c>
      <c r="B343" s="271">
        <v>692</v>
      </c>
      <c r="C343" s="271">
        <v>692</v>
      </c>
      <c r="D343" s="271">
        <v>0</v>
      </c>
    </row>
    <row r="344" spans="1:4" ht="20.25" customHeight="1">
      <c r="A344" s="273" t="s">
        <v>421</v>
      </c>
      <c r="B344" s="271">
        <v>292</v>
      </c>
      <c r="C344" s="271">
        <v>272</v>
      </c>
      <c r="D344" s="271">
        <v>19</v>
      </c>
    </row>
    <row r="345" spans="1:4" ht="20.25" customHeight="1">
      <c r="A345" s="273" t="s">
        <v>422</v>
      </c>
      <c r="B345" s="271">
        <v>55968</v>
      </c>
      <c r="C345" s="271">
        <v>11206</v>
      </c>
      <c r="D345" s="271">
        <v>44762</v>
      </c>
    </row>
    <row r="346" spans="1:4" ht="20.25" customHeight="1">
      <c r="A346" s="273" t="s">
        <v>423</v>
      </c>
      <c r="B346" s="271">
        <v>5578</v>
      </c>
      <c r="C346" s="271">
        <v>4991</v>
      </c>
      <c r="D346" s="271">
        <v>587</v>
      </c>
    </row>
    <row r="347" spans="1:4" ht="20.25" customHeight="1">
      <c r="A347" s="273" t="s">
        <v>424</v>
      </c>
      <c r="B347" s="271">
        <v>1246</v>
      </c>
      <c r="C347" s="271">
        <v>1246</v>
      </c>
      <c r="D347" s="271">
        <v>0</v>
      </c>
    </row>
    <row r="348" spans="1:4" ht="20.25" customHeight="1">
      <c r="A348" s="273" t="s">
        <v>425</v>
      </c>
      <c r="B348" s="271">
        <v>229</v>
      </c>
      <c r="C348" s="271">
        <v>0</v>
      </c>
      <c r="D348" s="271">
        <v>229</v>
      </c>
    </row>
    <row r="349" spans="1:4" ht="20.25" customHeight="1">
      <c r="A349" s="273" t="s">
        <v>426</v>
      </c>
      <c r="B349" s="271">
        <v>2400</v>
      </c>
      <c r="C349" s="271">
        <v>2195</v>
      </c>
      <c r="D349" s="271">
        <v>205</v>
      </c>
    </row>
    <row r="350" spans="1:4" ht="20.25" customHeight="1">
      <c r="A350" s="273" t="s">
        <v>427</v>
      </c>
      <c r="B350" s="271">
        <v>1389</v>
      </c>
      <c r="C350" s="271">
        <v>1389</v>
      </c>
      <c r="D350" s="271">
        <v>0</v>
      </c>
    </row>
    <row r="351" spans="1:4" ht="20.25" customHeight="1">
      <c r="A351" s="273" t="s">
        <v>428</v>
      </c>
      <c r="B351" s="271">
        <v>314</v>
      </c>
      <c r="C351" s="271">
        <v>161</v>
      </c>
      <c r="D351" s="271">
        <v>153</v>
      </c>
    </row>
    <row r="352" spans="1:4" ht="20.25" customHeight="1">
      <c r="A352" s="273" t="s">
        <v>429</v>
      </c>
      <c r="B352" s="271">
        <v>810</v>
      </c>
      <c r="C352" s="271">
        <v>792</v>
      </c>
      <c r="D352" s="271">
        <v>19</v>
      </c>
    </row>
    <row r="353" spans="1:4" ht="20.25" customHeight="1">
      <c r="A353" s="273" t="s">
        <v>430</v>
      </c>
      <c r="B353" s="271">
        <v>810</v>
      </c>
      <c r="C353" s="271">
        <v>792</v>
      </c>
      <c r="D353" s="271">
        <v>19</v>
      </c>
    </row>
    <row r="354" spans="1:4" ht="20.25" customHeight="1">
      <c r="A354" s="273" t="s">
        <v>431</v>
      </c>
      <c r="B354" s="271">
        <v>38728</v>
      </c>
      <c r="C354" s="271">
        <v>352</v>
      </c>
      <c r="D354" s="271">
        <v>38376</v>
      </c>
    </row>
    <row r="355" spans="1:4" ht="20.25" customHeight="1">
      <c r="A355" s="273" t="s">
        <v>432</v>
      </c>
      <c r="B355" s="271">
        <v>38728</v>
      </c>
      <c r="C355" s="271">
        <v>352</v>
      </c>
      <c r="D355" s="271">
        <v>38376</v>
      </c>
    </row>
    <row r="356" spans="1:4" ht="20.25" customHeight="1">
      <c r="A356" s="273" t="s">
        <v>433</v>
      </c>
      <c r="B356" s="271">
        <v>5264</v>
      </c>
      <c r="C356" s="271">
        <v>4984</v>
      </c>
      <c r="D356" s="271">
        <v>280</v>
      </c>
    </row>
    <row r="357" spans="1:4" ht="20.25" customHeight="1">
      <c r="A357" s="273" t="s">
        <v>434</v>
      </c>
      <c r="B357" s="271">
        <v>5264</v>
      </c>
      <c r="C357" s="271">
        <v>4984</v>
      </c>
      <c r="D357" s="271">
        <v>280</v>
      </c>
    </row>
    <row r="358" spans="1:4" ht="20.25" customHeight="1">
      <c r="A358" s="273" t="s">
        <v>435</v>
      </c>
      <c r="B358" s="271">
        <v>88</v>
      </c>
      <c r="C358" s="271">
        <v>88</v>
      </c>
      <c r="D358" s="271">
        <v>0</v>
      </c>
    </row>
    <row r="359" spans="1:4" ht="20.25" customHeight="1">
      <c r="A359" s="273" t="s">
        <v>436</v>
      </c>
      <c r="B359" s="271">
        <v>88</v>
      </c>
      <c r="C359" s="271">
        <v>88</v>
      </c>
      <c r="D359" s="271">
        <v>0</v>
      </c>
    </row>
    <row r="360" spans="1:4" ht="20.25" customHeight="1">
      <c r="A360" s="273" t="s">
        <v>437</v>
      </c>
      <c r="B360" s="271">
        <v>5500</v>
      </c>
      <c r="C360" s="271">
        <v>0</v>
      </c>
      <c r="D360" s="271">
        <v>5500</v>
      </c>
    </row>
    <row r="361" spans="1:4" ht="20.25" customHeight="1">
      <c r="A361" s="273" t="s">
        <v>438</v>
      </c>
      <c r="B361" s="271">
        <v>5500</v>
      </c>
      <c r="C361" s="271">
        <v>0</v>
      </c>
      <c r="D361" s="271">
        <v>5500</v>
      </c>
    </row>
    <row r="362" spans="1:4" ht="20.25" customHeight="1">
      <c r="A362" s="273" t="s">
        <v>439</v>
      </c>
      <c r="B362" s="271">
        <v>64554</v>
      </c>
      <c r="C362" s="271">
        <v>18062</v>
      </c>
      <c r="D362" s="271">
        <v>46492</v>
      </c>
    </row>
    <row r="363" spans="1:4" ht="20.25" customHeight="1">
      <c r="A363" s="273" t="s">
        <v>440</v>
      </c>
      <c r="B363" s="271">
        <v>20827</v>
      </c>
      <c r="C363" s="271">
        <v>4830</v>
      </c>
      <c r="D363" s="271">
        <v>15997</v>
      </c>
    </row>
    <row r="364" spans="1:4" ht="20.25" customHeight="1">
      <c r="A364" s="273" t="s">
        <v>441</v>
      </c>
      <c r="B364" s="271">
        <v>1673</v>
      </c>
      <c r="C364" s="271">
        <v>1573</v>
      </c>
      <c r="D364" s="271">
        <v>100</v>
      </c>
    </row>
    <row r="365" spans="1:4" ht="20.25" customHeight="1">
      <c r="A365" s="273" t="s">
        <v>442</v>
      </c>
      <c r="B365" s="271">
        <v>265</v>
      </c>
      <c r="C365" s="271">
        <v>0</v>
      </c>
      <c r="D365" s="271">
        <v>265</v>
      </c>
    </row>
    <row r="366" spans="1:4" ht="20.25" customHeight="1">
      <c r="A366" s="273" t="s">
        <v>443</v>
      </c>
      <c r="B366" s="271">
        <v>3257</v>
      </c>
      <c r="C366" s="271">
        <v>3257</v>
      </c>
      <c r="D366" s="271">
        <v>0</v>
      </c>
    </row>
    <row r="367" spans="1:4" ht="20.25" customHeight="1">
      <c r="A367" s="273" t="s">
        <v>444</v>
      </c>
      <c r="B367" s="271">
        <v>80</v>
      </c>
      <c r="C367" s="271">
        <v>0</v>
      </c>
      <c r="D367" s="271">
        <v>80</v>
      </c>
    </row>
    <row r="368" spans="1:4" ht="20.25" customHeight="1">
      <c r="A368" s="273" t="s">
        <v>445</v>
      </c>
      <c r="B368" s="271">
        <v>1966</v>
      </c>
      <c r="C368" s="271">
        <v>0</v>
      </c>
      <c r="D368" s="271">
        <v>1966</v>
      </c>
    </row>
    <row r="369" spans="1:4" ht="20.25" customHeight="1">
      <c r="A369" s="273" t="s">
        <v>446</v>
      </c>
      <c r="B369" s="271">
        <v>69</v>
      </c>
      <c r="C369" s="271">
        <v>0</v>
      </c>
      <c r="D369" s="271">
        <v>69</v>
      </c>
    </row>
    <row r="370" spans="1:4" ht="20.25" customHeight="1">
      <c r="A370" s="273" t="s">
        <v>447</v>
      </c>
      <c r="B370" s="271">
        <v>24</v>
      </c>
      <c r="C370" s="271">
        <v>0</v>
      </c>
      <c r="D370" s="271">
        <v>24</v>
      </c>
    </row>
    <row r="371" spans="1:4" ht="20.25" customHeight="1">
      <c r="A371" s="273" t="s">
        <v>448</v>
      </c>
      <c r="B371" s="271">
        <v>7</v>
      </c>
      <c r="C371" s="271">
        <v>0</v>
      </c>
      <c r="D371" s="271">
        <v>7</v>
      </c>
    </row>
    <row r="372" spans="1:4" ht="20.25" customHeight="1">
      <c r="A372" s="273" t="s">
        <v>449</v>
      </c>
      <c r="B372" s="271">
        <v>41</v>
      </c>
      <c r="C372" s="271">
        <v>0</v>
      </c>
      <c r="D372" s="271">
        <v>41</v>
      </c>
    </row>
    <row r="373" spans="1:4" ht="20.25" customHeight="1">
      <c r="A373" s="273" t="s">
        <v>450</v>
      </c>
      <c r="B373" s="271">
        <v>2600</v>
      </c>
      <c r="C373" s="271">
        <v>0</v>
      </c>
      <c r="D373" s="271">
        <v>2600</v>
      </c>
    </row>
    <row r="374" spans="1:4" ht="20.25" customHeight="1">
      <c r="A374" s="273" t="s">
        <v>451</v>
      </c>
      <c r="B374" s="271">
        <v>28</v>
      </c>
      <c r="C374" s="271">
        <v>0</v>
      </c>
      <c r="D374" s="271">
        <v>28</v>
      </c>
    </row>
    <row r="375" spans="1:4" ht="20.25" customHeight="1">
      <c r="A375" s="273" t="s">
        <v>452</v>
      </c>
      <c r="B375" s="271">
        <v>3896</v>
      </c>
      <c r="C375" s="271">
        <v>0</v>
      </c>
      <c r="D375" s="271">
        <v>3896</v>
      </c>
    </row>
    <row r="376" spans="1:4" ht="20.25" customHeight="1">
      <c r="A376" s="273" t="s">
        <v>453</v>
      </c>
      <c r="B376" s="271">
        <v>6921</v>
      </c>
      <c r="C376" s="271">
        <v>0</v>
      </c>
      <c r="D376" s="271">
        <v>6921</v>
      </c>
    </row>
    <row r="377" spans="1:4" ht="20.25" customHeight="1">
      <c r="A377" s="273" t="s">
        <v>454</v>
      </c>
      <c r="B377" s="271">
        <v>2518</v>
      </c>
      <c r="C377" s="271">
        <v>2037</v>
      </c>
      <c r="D377" s="271">
        <v>481</v>
      </c>
    </row>
    <row r="378" spans="1:4" ht="20.25" customHeight="1">
      <c r="A378" s="273" t="s">
        <v>455</v>
      </c>
      <c r="B378" s="271">
        <v>455</v>
      </c>
      <c r="C378" s="271">
        <v>305</v>
      </c>
      <c r="D378" s="271">
        <v>150</v>
      </c>
    </row>
    <row r="379" spans="1:4" ht="20.25" customHeight="1">
      <c r="A379" s="273" t="s">
        <v>456</v>
      </c>
      <c r="B379" s="271">
        <v>10</v>
      </c>
      <c r="C379" s="271">
        <v>0</v>
      </c>
      <c r="D379" s="271">
        <v>10</v>
      </c>
    </row>
    <row r="380" spans="1:4" ht="20.25" customHeight="1">
      <c r="A380" s="273" t="s">
        <v>457</v>
      </c>
      <c r="B380" s="271">
        <v>1732</v>
      </c>
      <c r="C380" s="271">
        <v>1732</v>
      </c>
      <c r="D380" s="271">
        <v>0</v>
      </c>
    </row>
    <row r="381" spans="1:4" ht="20.25" customHeight="1">
      <c r="A381" s="273" t="s">
        <v>458</v>
      </c>
      <c r="B381" s="271">
        <v>83</v>
      </c>
      <c r="C381" s="271">
        <v>0</v>
      </c>
      <c r="D381" s="271">
        <v>83</v>
      </c>
    </row>
    <row r="382" spans="1:4" ht="20.25" customHeight="1">
      <c r="A382" s="273" t="s">
        <v>459</v>
      </c>
      <c r="B382" s="271">
        <v>3</v>
      </c>
      <c r="C382" s="271">
        <v>0</v>
      </c>
      <c r="D382" s="271">
        <v>3</v>
      </c>
    </row>
    <row r="383" spans="1:4" ht="20.25" customHeight="1">
      <c r="A383" s="273" t="s">
        <v>460</v>
      </c>
      <c r="B383" s="271">
        <v>88</v>
      </c>
      <c r="C383" s="271">
        <v>0</v>
      </c>
      <c r="D383" s="271">
        <v>88</v>
      </c>
    </row>
    <row r="384" spans="1:4" ht="20.25" customHeight="1">
      <c r="A384" s="273" t="s">
        <v>461</v>
      </c>
      <c r="B384" s="271">
        <v>3</v>
      </c>
      <c r="C384" s="271">
        <v>0</v>
      </c>
      <c r="D384" s="271">
        <v>3</v>
      </c>
    </row>
    <row r="385" spans="1:4" ht="20.25" customHeight="1">
      <c r="A385" s="273" t="s">
        <v>462</v>
      </c>
      <c r="B385" s="271">
        <v>122</v>
      </c>
      <c r="C385" s="271">
        <v>0</v>
      </c>
      <c r="D385" s="271">
        <v>122</v>
      </c>
    </row>
    <row r="386" spans="1:4" ht="20.25" customHeight="1">
      <c r="A386" s="273" t="s">
        <v>463</v>
      </c>
      <c r="B386" s="271">
        <v>23</v>
      </c>
      <c r="C386" s="271">
        <v>0</v>
      </c>
      <c r="D386" s="271">
        <v>23</v>
      </c>
    </row>
    <row r="387" spans="1:4" ht="20.25" customHeight="1">
      <c r="A387" s="273" t="s">
        <v>464</v>
      </c>
      <c r="B387" s="271">
        <v>13672</v>
      </c>
      <c r="C387" s="271">
        <v>10910</v>
      </c>
      <c r="D387" s="271">
        <v>2763</v>
      </c>
    </row>
    <row r="388" spans="1:4" ht="20.25" customHeight="1">
      <c r="A388" s="273" t="s">
        <v>465</v>
      </c>
      <c r="B388" s="271">
        <v>722</v>
      </c>
      <c r="C388" s="271">
        <v>722</v>
      </c>
      <c r="D388" s="271">
        <v>0</v>
      </c>
    </row>
    <row r="389" spans="1:4" ht="20.25" customHeight="1">
      <c r="A389" s="273" t="s">
        <v>466</v>
      </c>
      <c r="B389" s="271">
        <v>12</v>
      </c>
      <c r="C389" s="271">
        <v>0</v>
      </c>
      <c r="D389" s="271">
        <v>12</v>
      </c>
    </row>
    <row r="390" spans="1:4" ht="20.25" customHeight="1">
      <c r="A390" s="273" t="s">
        <v>467</v>
      </c>
      <c r="B390" s="271">
        <v>10178</v>
      </c>
      <c r="C390" s="271">
        <v>9826</v>
      </c>
      <c r="D390" s="271">
        <v>353</v>
      </c>
    </row>
    <row r="391" spans="1:4" ht="20.25" customHeight="1">
      <c r="A391" s="273" t="s">
        <v>468</v>
      </c>
      <c r="B391" s="271">
        <v>43</v>
      </c>
      <c r="C391" s="271">
        <v>0</v>
      </c>
      <c r="D391" s="271">
        <v>43</v>
      </c>
    </row>
    <row r="392" spans="1:4" ht="20.25" customHeight="1">
      <c r="A392" s="273" t="s">
        <v>469</v>
      </c>
      <c r="B392" s="271">
        <v>14</v>
      </c>
      <c r="C392" s="271">
        <v>0</v>
      </c>
      <c r="D392" s="271">
        <v>14</v>
      </c>
    </row>
    <row r="393" spans="1:4" ht="20.25" customHeight="1">
      <c r="A393" s="273" t="s">
        <v>470</v>
      </c>
      <c r="B393" s="271">
        <v>1236</v>
      </c>
      <c r="C393" s="271">
        <v>69</v>
      </c>
      <c r="D393" s="271">
        <v>1167</v>
      </c>
    </row>
    <row r="394" spans="1:4" ht="20.25" customHeight="1">
      <c r="A394" s="273" t="s">
        <v>471</v>
      </c>
      <c r="B394" s="271">
        <v>337</v>
      </c>
      <c r="C394" s="271">
        <v>147</v>
      </c>
      <c r="D394" s="271">
        <v>190</v>
      </c>
    </row>
    <row r="395" spans="1:4" ht="20.25" customHeight="1">
      <c r="A395" s="273" t="s">
        <v>472</v>
      </c>
      <c r="B395" s="271">
        <v>19</v>
      </c>
      <c r="C395" s="271">
        <v>0</v>
      </c>
      <c r="D395" s="271">
        <v>19</v>
      </c>
    </row>
    <row r="396" spans="1:4" ht="20.25" customHeight="1">
      <c r="A396" s="273" t="s">
        <v>473</v>
      </c>
      <c r="B396" s="271">
        <v>878</v>
      </c>
      <c r="C396" s="271">
        <v>0</v>
      </c>
      <c r="D396" s="271">
        <v>878</v>
      </c>
    </row>
    <row r="397" spans="1:4" ht="20.25" customHeight="1">
      <c r="A397" s="273" t="s">
        <v>474</v>
      </c>
      <c r="B397" s="271">
        <v>40</v>
      </c>
      <c r="C397" s="271">
        <v>0</v>
      </c>
      <c r="D397" s="271">
        <v>40</v>
      </c>
    </row>
    <row r="398" spans="1:4" ht="20.25" customHeight="1">
      <c r="A398" s="273" t="s">
        <v>475</v>
      </c>
      <c r="B398" s="271">
        <v>38</v>
      </c>
      <c r="C398" s="271">
        <v>0</v>
      </c>
      <c r="D398" s="271">
        <v>38</v>
      </c>
    </row>
    <row r="399" spans="1:4" ht="20.25" customHeight="1">
      <c r="A399" s="273" t="s">
        <v>476</v>
      </c>
      <c r="B399" s="271">
        <v>51</v>
      </c>
      <c r="C399" s="271">
        <v>48</v>
      </c>
      <c r="D399" s="271">
        <v>3</v>
      </c>
    </row>
    <row r="400" spans="1:4" ht="20.25" customHeight="1">
      <c r="A400" s="273" t="s">
        <v>477</v>
      </c>
      <c r="B400" s="271">
        <v>106</v>
      </c>
      <c r="C400" s="271">
        <v>99</v>
      </c>
      <c r="D400" s="271">
        <v>7</v>
      </c>
    </row>
    <row r="401" spans="1:4" ht="20.25" customHeight="1">
      <c r="A401" s="273" t="s">
        <v>478</v>
      </c>
      <c r="B401" s="271">
        <v>20435</v>
      </c>
      <c r="C401" s="271">
        <v>285</v>
      </c>
      <c r="D401" s="271">
        <v>20150</v>
      </c>
    </row>
    <row r="402" spans="1:4" ht="20.25" customHeight="1">
      <c r="A402" s="273" t="s">
        <v>479</v>
      </c>
      <c r="B402" s="271">
        <v>190</v>
      </c>
      <c r="C402" s="271">
        <v>128</v>
      </c>
      <c r="D402" s="271">
        <v>62</v>
      </c>
    </row>
    <row r="403" spans="1:4" ht="20.25" customHeight="1">
      <c r="A403" s="273" t="s">
        <v>480</v>
      </c>
      <c r="B403" s="271">
        <v>46</v>
      </c>
      <c r="C403" s="271">
        <v>8</v>
      </c>
      <c r="D403" s="271">
        <v>38</v>
      </c>
    </row>
    <row r="404" spans="1:4" ht="20.25" customHeight="1">
      <c r="A404" s="273" t="s">
        <v>481</v>
      </c>
      <c r="B404" s="271">
        <v>149</v>
      </c>
      <c r="C404" s="271">
        <v>149</v>
      </c>
      <c r="D404" s="271">
        <v>0</v>
      </c>
    </row>
    <row r="405" spans="1:4" ht="20.25" customHeight="1">
      <c r="A405" s="273" t="s">
        <v>482</v>
      </c>
      <c r="B405" s="271">
        <v>20050</v>
      </c>
      <c r="C405" s="271">
        <v>0</v>
      </c>
      <c r="D405" s="271">
        <v>20050</v>
      </c>
    </row>
    <row r="406" spans="1:4" ht="20.25" customHeight="1">
      <c r="A406" s="273" t="s">
        <v>483</v>
      </c>
      <c r="B406" s="271">
        <v>6816</v>
      </c>
      <c r="C406" s="271">
        <v>0</v>
      </c>
      <c r="D406" s="271">
        <v>6816</v>
      </c>
    </row>
    <row r="407" spans="1:4" ht="20.25" customHeight="1">
      <c r="A407" s="273" t="s">
        <v>484</v>
      </c>
      <c r="B407" s="271">
        <v>2015</v>
      </c>
      <c r="C407" s="271">
        <v>0</v>
      </c>
      <c r="D407" s="271">
        <v>2015</v>
      </c>
    </row>
    <row r="408" spans="1:4" ht="20.25" customHeight="1">
      <c r="A408" s="273" t="s">
        <v>485</v>
      </c>
      <c r="B408" s="271">
        <v>4801</v>
      </c>
      <c r="C408" s="271">
        <v>0</v>
      </c>
      <c r="D408" s="271">
        <v>4801</v>
      </c>
    </row>
    <row r="409" spans="1:4" ht="20.25" customHeight="1">
      <c r="A409" s="273" t="s">
        <v>486</v>
      </c>
      <c r="B409" s="271">
        <v>285</v>
      </c>
      <c r="C409" s="271">
        <v>0</v>
      </c>
      <c r="D409" s="271">
        <v>285</v>
      </c>
    </row>
    <row r="410" spans="1:4" ht="20.25" customHeight="1">
      <c r="A410" s="273" t="s">
        <v>487</v>
      </c>
      <c r="B410" s="271">
        <v>285</v>
      </c>
      <c r="C410" s="271">
        <v>0</v>
      </c>
      <c r="D410" s="271">
        <v>285</v>
      </c>
    </row>
    <row r="411" spans="1:4" ht="20.25" customHeight="1">
      <c r="A411" s="273" t="s">
        <v>488</v>
      </c>
      <c r="B411" s="271">
        <v>13651</v>
      </c>
      <c r="C411" s="271">
        <v>9247</v>
      </c>
      <c r="D411" s="271">
        <v>4404</v>
      </c>
    </row>
    <row r="412" spans="1:4" ht="20.25" customHeight="1">
      <c r="A412" s="273" t="s">
        <v>489</v>
      </c>
      <c r="B412" s="271">
        <v>10637</v>
      </c>
      <c r="C412" s="271">
        <v>9247</v>
      </c>
      <c r="D412" s="271">
        <v>1390</v>
      </c>
    </row>
    <row r="413" spans="1:4" ht="20.25" customHeight="1">
      <c r="A413" s="273" t="s">
        <v>490</v>
      </c>
      <c r="B413" s="271">
        <v>442</v>
      </c>
      <c r="C413" s="271">
        <v>442</v>
      </c>
      <c r="D413" s="271">
        <v>0</v>
      </c>
    </row>
    <row r="414" spans="1:4" ht="20.25" customHeight="1">
      <c r="A414" s="273" t="s">
        <v>491</v>
      </c>
      <c r="B414" s="271">
        <v>477</v>
      </c>
      <c r="C414" s="271">
        <v>0</v>
      </c>
      <c r="D414" s="271">
        <v>477</v>
      </c>
    </row>
    <row r="415" spans="1:4" ht="20.25" customHeight="1">
      <c r="A415" s="273" t="s">
        <v>492</v>
      </c>
      <c r="B415" s="271">
        <v>36</v>
      </c>
      <c r="C415" s="271">
        <v>36</v>
      </c>
      <c r="D415" s="271">
        <v>0</v>
      </c>
    </row>
    <row r="416" spans="1:4" ht="20.25" customHeight="1">
      <c r="A416" s="273" t="s">
        <v>493</v>
      </c>
      <c r="B416" s="271">
        <v>2817</v>
      </c>
      <c r="C416" s="271">
        <v>2629</v>
      </c>
      <c r="D416" s="271">
        <v>188</v>
      </c>
    </row>
    <row r="417" spans="1:4" ht="20.25" customHeight="1">
      <c r="A417" s="273" t="s">
        <v>494</v>
      </c>
      <c r="B417" s="271">
        <v>3669</v>
      </c>
      <c r="C417" s="271">
        <v>3369</v>
      </c>
      <c r="D417" s="271">
        <v>300</v>
      </c>
    </row>
    <row r="418" spans="1:4" ht="20.25" customHeight="1">
      <c r="A418" s="273" t="s">
        <v>495</v>
      </c>
      <c r="B418" s="271">
        <v>713</v>
      </c>
      <c r="C418" s="271">
        <v>314</v>
      </c>
      <c r="D418" s="271">
        <v>399</v>
      </c>
    </row>
    <row r="419" spans="1:4" ht="20.25" customHeight="1">
      <c r="A419" s="273" t="s">
        <v>496</v>
      </c>
      <c r="B419" s="271">
        <v>2484</v>
      </c>
      <c r="C419" s="271">
        <v>2457</v>
      </c>
      <c r="D419" s="271">
        <v>27</v>
      </c>
    </row>
    <row r="420" spans="1:4" ht="20.25" customHeight="1">
      <c r="A420" s="273" t="s">
        <v>497</v>
      </c>
      <c r="B420" s="271">
        <v>2794</v>
      </c>
      <c r="C420" s="271">
        <v>0</v>
      </c>
      <c r="D420" s="271">
        <v>2794</v>
      </c>
    </row>
    <row r="421" spans="1:4" ht="20.25" customHeight="1">
      <c r="A421" s="273" t="s">
        <v>498</v>
      </c>
      <c r="B421" s="271">
        <v>479</v>
      </c>
      <c r="C421" s="271"/>
      <c r="D421" s="271">
        <v>479</v>
      </c>
    </row>
    <row r="422" spans="1:4" ht="20.25" customHeight="1">
      <c r="A422" s="273" t="s">
        <v>499</v>
      </c>
      <c r="B422" s="271">
        <v>2315</v>
      </c>
      <c r="C422" s="271">
        <v>0</v>
      </c>
      <c r="D422" s="271">
        <v>2315</v>
      </c>
    </row>
    <row r="423" spans="1:4" ht="20.25" customHeight="1">
      <c r="A423" s="273" t="s">
        <v>500</v>
      </c>
      <c r="B423" s="271">
        <v>20</v>
      </c>
      <c r="C423" s="271">
        <v>0</v>
      </c>
      <c r="D423" s="271">
        <v>20</v>
      </c>
    </row>
    <row r="424" spans="1:4" ht="20.25" customHeight="1">
      <c r="A424" s="273" t="s">
        <v>501</v>
      </c>
      <c r="B424" s="271">
        <v>20</v>
      </c>
      <c r="C424" s="271">
        <v>0</v>
      </c>
      <c r="D424" s="271">
        <v>20</v>
      </c>
    </row>
    <row r="425" spans="1:4" ht="20.25" customHeight="1">
      <c r="A425" s="273" t="s">
        <v>502</v>
      </c>
      <c r="B425" s="271">
        <v>200</v>
      </c>
      <c r="C425" s="271"/>
      <c r="D425" s="271">
        <v>200</v>
      </c>
    </row>
    <row r="426" spans="1:4" ht="20.25" customHeight="1">
      <c r="A426" s="273" t="s">
        <v>503</v>
      </c>
      <c r="B426" s="271">
        <v>200</v>
      </c>
      <c r="C426" s="271"/>
      <c r="D426" s="271">
        <v>200</v>
      </c>
    </row>
    <row r="427" spans="1:4" ht="20.25" customHeight="1">
      <c r="A427" s="273" t="s">
        <v>504</v>
      </c>
      <c r="B427" s="271">
        <v>2611</v>
      </c>
      <c r="C427" s="271">
        <v>653</v>
      </c>
      <c r="D427" s="271">
        <v>1958</v>
      </c>
    </row>
    <row r="428" spans="1:4" ht="20.25" customHeight="1">
      <c r="A428" s="273" t="s">
        <v>505</v>
      </c>
      <c r="B428" s="271">
        <v>1000</v>
      </c>
      <c r="C428" s="271"/>
      <c r="D428" s="271">
        <v>1000</v>
      </c>
    </row>
    <row r="429" spans="1:4" ht="20.25" customHeight="1">
      <c r="A429" s="273" t="s">
        <v>506</v>
      </c>
      <c r="B429" s="271">
        <v>1000</v>
      </c>
      <c r="C429" s="271"/>
      <c r="D429" s="271">
        <v>1000</v>
      </c>
    </row>
    <row r="430" spans="1:4" ht="20.25" customHeight="1">
      <c r="A430" s="273" t="s">
        <v>507</v>
      </c>
      <c r="B430" s="271">
        <v>1611</v>
      </c>
      <c r="C430" s="271">
        <v>653</v>
      </c>
      <c r="D430" s="271">
        <v>958</v>
      </c>
    </row>
    <row r="431" spans="1:4" ht="20.25" customHeight="1">
      <c r="A431" s="273" t="s">
        <v>508</v>
      </c>
      <c r="B431" s="271">
        <v>479</v>
      </c>
      <c r="C431" s="271">
        <v>464</v>
      </c>
      <c r="D431" s="271">
        <v>15</v>
      </c>
    </row>
    <row r="432" spans="1:4" ht="20.25" customHeight="1">
      <c r="A432" s="273" t="s">
        <v>509</v>
      </c>
      <c r="B432" s="271">
        <v>909</v>
      </c>
      <c r="C432" s="271">
        <v>0</v>
      </c>
      <c r="D432" s="271">
        <v>909</v>
      </c>
    </row>
    <row r="433" spans="1:4" ht="20.25" customHeight="1">
      <c r="A433" s="273" t="s">
        <v>510</v>
      </c>
      <c r="B433" s="271">
        <v>182</v>
      </c>
      <c r="C433" s="271">
        <v>175</v>
      </c>
      <c r="D433" s="271">
        <v>7</v>
      </c>
    </row>
    <row r="434" spans="1:4" ht="20.25" customHeight="1">
      <c r="A434" s="273" t="s">
        <v>511</v>
      </c>
      <c r="B434" s="271">
        <v>15</v>
      </c>
      <c r="C434" s="271">
        <v>15</v>
      </c>
      <c r="D434" s="271">
        <v>0</v>
      </c>
    </row>
    <row r="435" spans="1:4" ht="20.25" customHeight="1">
      <c r="A435" s="273" t="s">
        <v>512</v>
      </c>
      <c r="B435" s="271">
        <v>26</v>
      </c>
      <c r="C435" s="271">
        <v>0</v>
      </c>
      <c r="D435" s="271">
        <v>26</v>
      </c>
    </row>
    <row r="436" spans="1:4" ht="20.25" customHeight="1">
      <c r="A436" s="273" t="s">
        <v>513</v>
      </c>
      <c r="B436" s="271">
        <v>2538</v>
      </c>
      <c r="C436" s="271">
        <v>343</v>
      </c>
      <c r="D436" s="271">
        <v>2195</v>
      </c>
    </row>
    <row r="437" spans="1:4" ht="20.25" customHeight="1">
      <c r="A437" s="273" t="s">
        <v>514</v>
      </c>
      <c r="B437" s="271">
        <v>645</v>
      </c>
      <c r="C437" s="271">
        <v>343</v>
      </c>
      <c r="D437" s="271">
        <v>302</v>
      </c>
    </row>
    <row r="438" spans="1:4" ht="20.25" customHeight="1">
      <c r="A438" s="273" t="s">
        <v>515</v>
      </c>
      <c r="B438" s="271">
        <v>343</v>
      </c>
      <c r="C438" s="271">
        <v>343</v>
      </c>
      <c r="D438" s="271">
        <v>0</v>
      </c>
    </row>
    <row r="439" spans="1:4" ht="20.25" customHeight="1">
      <c r="A439" s="273" t="s">
        <v>516</v>
      </c>
      <c r="B439" s="271">
        <v>21</v>
      </c>
      <c r="C439" s="271">
        <v>0</v>
      </c>
      <c r="D439" s="271">
        <v>21</v>
      </c>
    </row>
    <row r="440" spans="1:4" ht="20.25" customHeight="1">
      <c r="A440" s="273" t="s">
        <v>517</v>
      </c>
      <c r="B440" s="271">
        <v>266</v>
      </c>
      <c r="C440" s="271"/>
      <c r="D440" s="271">
        <v>266</v>
      </c>
    </row>
    <row r="441" spans="1:4" ht="20.25" customHeight="1">
      <c r="A441" s="273" t="s">
        <v>518</v>
      </c>
      <c r="B441" s="271">
        <v>15</v>
      </c>
      <c r="C441" s="271">
        <v>0</v>
      </c>
      <c r="D441" s="271">
        <v>15</v>
      </c>
    </row>
    <row r="442" spans="1:4" ht="20.25" customHeight="1">
      <c r="A442" s="273" t="s">
        <v>519</v>
      </c>
      <c r="B442" s="271">
        <v>293</v>
      </c>
      <c r="C442" s="271">
        <v>0</v>
      </c>
      <c r="D442" s="271">
        <v>293</v>
      </c>
    </row>
    <row r="443" spans="1:5" ht="20.25" customHeight="1">
      <c r="A443" s="273" t="s">
        <v>520</v>
      </c>
      <c r="B443" s="271">
        <v>293</v>
      </c>
      <c r="C443" s="271">
        <v>0</v>
      </c>
      <c r="D443" s="271">
        <v>293</v>
      </c>
      <c r="E443"/>
    </row>
    <row r="444" spans="1:4" ht="20.25" customHeight="1">
      <c r="A444" s="273" t="s">
        <v>521</v>
      </c>
      <c r="B444" s="271">
        <v>1600</v>
      </c>
      <c r="C444" s="271">
        <v>0</v>
      </c>
      <c r="D444" s="271">
        <v>1600</v>
      </c>
    </row>
    <row r="445" spans="1:4" ht="20.25" customHeight="1">
      <c r="A445" s="273" t="s">
        <v>522</v>
      </c>
      <c r="B445" s="271">
        <v>1600</v>
      </c>
      <c r="C445" s="271">
        <v>0</v>
      </c>
      <c r="D445" s="271">
        <v>1600</v>
      </c>
    </row>
    <row r="446" spans="1:4" ht="20.25" customHeight="1">
      <c r="A446" s="273" t="s">
        <v>523</v>
      </c>
      <c r="B446" s="271">
        <v>328</v>
      </c>
      <c r="C446" s="271">
        <v>182</v>
      </c>
      <c r="D446" s="271">
        <v>146</v>
      </c>
    </row>
    <row r="447" spans="1:4" ht="20.25" customHeight="1">
      <c r="A447" s="273" t="s">
        <v>524</v>
      </c>
      <c r="B447" s="271">
        <v>228</v>
      </c>
      <c r="C447" s="271">
        <v>182</v>
      </c>
      <c r="D447" s="271">
        <v>46</v>
      </c>
    </row>
    <row r="448" spans="1:4" ht="20.25" customHeight="1">
      <c r="A448" s="273" t="s">
        <v>525</v>
      </c>
      <c r="B448" s="271">
        <v>182</v>
      </c>
      <c r="C448" s="271">
        <v>182</v>
      </c>
      <c r="D448" s="271">
        <v>0</v>
      </c>
    </row>
    <row r="449" spans="1:4" ht="20.25" customHeight="1">
      <c r="A449" s="273" t="s">
        <v>526</v>
      </c>
      <c r="B449" s="271">
        <v>46</v>
      </c>
      <c r="C449" s="271">
        <v>0</v>
      </c>
      <c r="D449" s="271">
        <v>46</v>
      </c>
    </row>
    <row r="450" spans="1:4" ht="20.25" customHeight="1">
      <c r="A450" s="273" t="s">
        <v>527</v>
      </c>
      <c r="B450" s="271">
        <v>100</v>
      </c>
      <c r="C450" s="271"/>
      <c r="D450" s="271">
        <v>100</v>
      </c>
    </row>
    <row r="451" spans="1:4" ht="20.25" customHeight="1">
      <c r="A451" s="273" t="s">
        <v>528</v>
      </c>
      <c r="B451" s="271">
        <v>100</v>
      </c>
      <c r="C451" s="271"/>
      <c r="D451" s="271">
        <v>100</v>
      </c>
    </row>
    <row r="452" spans="1:4" ht="20.25" customHeight="1">
      <c r="A452" s="273" t="s">
        <v>529</v>
      </c>
      <c r="B452" s="271">
        <v>2355</v>
      </c>
      <c r="C452" s="271">
        <v>1577</v>
      </c>
      <c r="D452" s="271">
        <v>777</v>
      </c>
    </row>
    <row r="453" spans="1:4" ht="20.25" customHeight="1">
      <c r="A453" s="273" t="s">
        <v>530</v>
      </c>
      <c r="B453" s="271">
        <v>1880</v>
      </c>
      <c r="C453" s="271">
        <v>1538</v>
      </c>
      <c r="D453" s="271">
        <v>342</v>
      </c>
    </row>
    <row r="454" spans="1:4" ht="20.25" customHeight="1">
      <c r="A454" s="273" t="s">
        <v>531</v>
      </c>
      <c r="B454" s="271">
        <v>801</v>
      </c>
      <c r="C454" s="271">
        <v>791</v>
      </c>
      <c r="D454" s="271">
        <v>10</v>
      </c>
    </row>
    <row r="455" spans="1:4" ht="20.25" customHeight="1">
      <c r="A455" s="273" t="s">
        <v>532</v>
      </c>
      <c r="B455" s="271">
        <v>289</v>
      </c>
      <c r="C455" s="271">
        <v>0</v>
      </c>
      <c r="D455" s="271">
        <v>289</v>
      </c>
    </row>
    <row r="456" spans="1:4" ht="20.25" customHeight="1">
      <c r="A456" s="273" t="s">
        <v>533</v>
      </c>
      <c r="B456" s="271">
        <v>789</v>
      </c>
      <c r="C456" s="271">
        <v>746</v>
      </c>
      <c r="D456" s="271">
        <v>43</v>
      </c>
    </row>
    <row r="457" spans="1:4" ht="20.25" customHeight="1">
      <c r="A457" s="273" t="s">
        <v>534</v>
      </c>
      <c r="B457" s="271">
        <v>475</v>
      </c>
      <c r="C457" s="271">
        <v>40</v>
      </c>
      <c r="D457" s="271">
        <v>435</v>
      </c>
    </row>
    <row r="458" spans="1:4" ht="20.25" customHeight="1">
      <c r="A458" s="273" t="s">
        <v>535</v>
      </c>
      <c r="B458" s="271">
        <v>40</v>
      </c>
      <c r="C458" s="271">
        <v>40</v>
      </c>
      <c r="D458" s="271">
        <v>0</v>
      </c>
    </row>
    <row r="459" spans="1:4" ht="20.25" customHeight="1">
      <c r="A459" s="273" t="s">
        <v>536</v>
      </c>
      <c r="B459" s="271">
        <v>435</v>
      </c>
      <c r="C459" s="271">
        <v>0</v>
      </c>
      <c r="D459" s="271">
        <v>435</v>
      </c>
    </row>
    <row r="460" spans="1:4" ht="20.25" customHeight="1">
      <c r="A460" s="273" t="s">
        <v>76</v>
      </c>
      <c r="B460" s="271">
        <v>25214</v>
      </c>
      <c r="C460" s="271">
        <v>16021</v>
      </c>
      <c r="D460" s="271">
        <v>9193</v>
      </c>
    </row>
    <row r="461" spans="1:4" ht="20.25" customHeight="1">
      <c r="A461" s="273" t="s">
        <v>537</v>
      </c>
      <c r="B461" s="271">
        <v>8072</v>
      </c>
      <c r="C461" s="271">
        <v>0</v>
      </c>
      <c r="D461" s="271">
        <v>8072</v>
      </c>
    </row>
    <row r="462" spans="1:4" ht="20.25" customHeight="1">
      <c r="A462" s="273" t="s">
        <v>538</v>
      </c>
      <c r="B462" s="271">
        <v>8000</v>
      </c>
      <c r="C462" s="271">
        <v>0</v>
      </c>
      <c r="D462" s="271">
        <v>8000</v>
      </c>
    </row>
    <row r="463" spans="1:4" ht="20.25" customHeight="1">
      <c r="A463" s="273" t="s">
        <v>539</v>
      </c>
      <c r="B463" s="271">
        <v>72</v>
      </c>
      <c r="C463" s="271">
        <v>0</v>
      </c>
      <c r="D463" s="271">
        <v>72</v>
      </c>
    </row>
    <row r="464" spans="1:4" ht="20.25" customHeight="1">
      <c r="A464" s="273" t="s">
        <v>540</v>
      </c>
      <c r="B464" s="271">
        <v>13283</v>
      </c>
      <c r="C464" s="271">
        <v>13283</v>
      </c>
      <c r="D464" s="271">
        <v>0</v>
      </c>
    </row>
    <row r="465" spans="1:4" ht="20.25" customHeight="1">
      <c r="A465" s="273" t="s">
        <v>541</v>
      </c>
      <c r="B465" s="271">
        <v>13283</v>
      </c>
      <c r="C465" s="271">
        <v>13283</v>
      </c>
      <c r="D465" s="271">
        <v>0</v>
      </c>
    </row>
    <row r="466" spans="1:4" ht="20.25" customHeight="1">
      <c r="A466" s="273" t="s">
        <v>542</v>
      </c>
      <c r="B466" s="271">
        <v>3859</v>
      </c>
      <c r="C466" s="271">
        <v>2738</v>
      </c>
      <c r="D466" s="271">
        <v>1121</v>
      </c>
    </row>
    <row r="467" spans="1:4" ht="20.25" customHeight="1">
      <c r="A467" s="273" t="s">
        <v>543</v>
      </c>
      <c r="B467" s="271">
        <v>1008</v>
      </c>
      <c r="C467" s="271">
        <v>802</v>
      </c>
      <c r="D467" s="271">
        <v>206</v>
      </c>
    </row>
    <row r="468" spans="1:4" ht="20.25" customHeight="1">
      <c r="A468" s="273" t="s">
        <v>544</v>
      </c>
      <c r="B468" s="271">
        <v>2850</v>
      </c>
      <c r="C468" s="271">
        <v>1936</v>
      </c>
      <c r="D468" s="271">
        <v>915</v>
      </c>
    </row>
    <row r="469" spans="1:4" ht="20.25" customHeight="1">
      <c r="A469" s="273" t="s">
        <v>545</v>
      </c>
      <c r="B469" s="271">
        <v>857</v>
      </c>
      <c r="C469" s="271">
        <v>611</v>
      </c>
      <c r="D469" s="271">
        <v>246</v>
      </c>
    </row>
    <row r="470" spans="1:4" ht="20.25" customHeight="1">
      <c r="A470" s="273" t="s">
        <v>546</v>
      </c>
      <c r="B470" s="271">
        <v>799</v>
      </c>
      <c r="C470" s="271">
        <v>570</v>
      </c>
      <c r="D470" s="271">
        <v>228</v>
      </c>
    </row>
    <row r="471" spans="1:4" ht="20.25" customHeight="1">
      <c r="A471" s="273" t="s">
        <v>547</v>
      </c>
      <c r="B471" s="271">
        <v>391</v>
      </c>
      <c r="C471" s="271">
        <v>391</v>
      </c>
      <c r="D471" s="271">
        <v>0</v>
      </c>
    </row>
    <row r="472" spans="1:4" ht="20.25" customHeight="1">
      <c r="A472" s="273" t="s">
        <v>548</v>
      </c>
      <c r="B472" s="271">
        <v>209</v>
      </c>
      <c r="C472" s="271">
        <v>180</v>
      </c>
      <c r="D472" s="271">
        <v>29</v>
      </c>
    </row>
    <row r="473" spans="1:4" ht="20.25" customHeight="1">
      <c r="A473" s="273" t="s">
        <v>549</v>
      </c>
      <c r="B473" s="271">
        <v>200</v>
      </c>
      <c r="C473" s="271">
        <v>0</v>
      </c>
      <c r="D473" s="271">
        <v>200</v>
      </c>
    </row>
    <row r="474" spans="1:4" ht="20.25" customHeight="1">
      <c r="A474" s="273" t="s">
        <v>550</v>
      </c>
      <c r="B474" s="271">
        <v>58</v>
      </c>
      <c r="C474" s="271">
        <v>40</v>
      </c>
      <c r="D474" s="271">
        <v>18</v>
      </c>
    </row>
    <row r="475" spans="1:4" ht="20.25" customHeight="1">
      <c r="A475" s="273" t="s">
        <v>551</v>
      </c>
      <c r="B475" s="271">
        <v>40</v>
      </c>
      <c r="C475" s="271">
        <v>40</v>
      </c>
      <c r="D475" s="271">
        <v>0</v>
      </c>
    </row>
    <row r="476" spans="1:4" ht="20.25" customHeight="1">
      <c r="A476" s="273" t="s">
        <v>552</v>
      </c>
      <c r="B476" s="271">
        <v>18</v>
      </c>
      <c r="C476" s="271">
        <v>0</v>
      </c>
      <c r="D476" s="271">
        <v>18</v>
      </c>
    </row>
    <row r="477" spans="1:4" ht="20.25" customHeight="1">
      <c r="A477" s="273" t="s">
        <v>78</v>
      </c>
      <c r="B477" s="271">
        <v>1104</v>
      </c>
      <c r="C477" s="271">
        <v>707</v>
      </c>
      <c r="D477" s="271">
        <v>397</v>
      </c>
    </row>
    <row r="478" spans="1:4" ht="20.25" customHeight="1">
      <c r="A478" s="273" t="s">
        <v>553</v>
      </c>
      <c r="B478" s="271">
        <v>943</v>
      </c>
      <c r="C478" s="271">
        <v>566</v>
      </c>
      <c r="D478" s="271">
        <v>377</v>
      </c>
    </row>
    <row r="479" spans="1:4" ht="20.25" customHeight="1">
      <c r="A479" s="273" t="s">
        <v>188</v>
      </c>
      <c r="B479" s="271">
        <v>767</v>
      </c>
      <c r="C479" s="271">
        <v>566</v>
      </c>
      <c r="D479" s="271">
        <v>202</v>
      </c>
    </row>
    <row r="480" spans="1:4" ht="20.25" customHeight="1">
      <c r="A480" s="273" t="s">
        <v>554</v>
      </c>
      <c r="B480" s="271">
        <v>52</v>
      </c>
      <c r="C480" s="271">
        <v>0</v>
      </c>
      <c r="D480" s="271">
        <v>52</v>
      </c>
    </row>
    <row r="481" spans="1:4" ht="20.25" customHeight="1">
      <c r="A481" s="273" t="s">
        <v>555</v>
      </c>
      <c r="B481" s="271">
        <v>87</v>
      </c>
      <c r="C481" s="271">
        <v>0</v>
      </c>
      <c r="D481" s="271">
        <v>87</v>
      </c>
    </row>
    <row r="482" spans="1:4" ht="20.25" customHeight="1">
      <c r="A482" s="273" t="s">
        <v>556</v>
      </c>
      <c r="B482" s="271">
        <v>37</v>
      </c>
      <c r="C482" s="271">
        <v>0</v>
      </c>
      <c r="D482" s="271">
        <v>37</v>
      </c>
    </row>
    <row r="483" spans="1:4" ht="20.25" customHeight="1">
      <c r="A483" s="273" t="s">
        <v>557</v>
      </c>
      <c r="B483" s="271">
        <v>162</v>
      </c>
      <c r="C483" s="271">
        <v>141</v>
      </c>
      <c r="D483" s="271">
        <v>20</v>
      </c>
    </row>
    <row r="484" spans="1:4" ht="20.25" customHeight="1">
      <c r="A484" s="273" t="s">
        <v>188</v>
      </c>
      <c r="B484" s="271">
        <v>141</v>
      </c>
      <c r="C484" s="271">
        <v>141</v>
      </c>
      <c r="D484" s="271">
        <v>0</v>
      </c>
    </row>
    <row r="485" spans="1:4" ht="20.25" customHeight="1">
      <c r="A485" s="273" t="s">
        <v>558</v>
      </c>
      <c r="B485" s="271">
        <v>20</v>
      </c>
      <c r="C485" s="271">
        <v>0</v>
      </c>
      <c r="D485" s="271">
        <v>20</v>
      </c>
    </row>
    <row r="486" spans="1:4" ht="20.25" customHeight="1">
      <c r="A486" s="273" t="s">
        <v>79</v>
      </c>
      <c r="B486" s="271">
        <v>8226</v>
      </c>
      <c r="C486" s="271">
        <v>0</v>
      </c>
      <c r="D486" s="271">
        <v>8226</v>
      </c>
    </row>
    <row r="487" spans="1:4" ht="20.25" customHeight="1">
      <c r="A487" s="273" t="s">
        <v>559</v>
      </c>
      <c r="B487" s="271">
        <v>8226</v>
      </c>
      <c r="C487" s="271">
        <v>0</v>
      </c>
      <c r="D487" s="271">
        <v>8226</v>
      </c>
    </row>
    <row r="488" spans="1:4" ht="20.25" customHeight="1">
      <c r="A488" s="273" t="s">
        <v>560</v>
      </c>
      <c r="B488" s="271">
        <v>8226</v>
      </c>
      <c r="C488" s="271">
        <v>0</v>
      </c>
      <c r="D488" s="271">
        <v>8226</v>
      </c>
    </row>
    <row r="489" spans="1:4" ht="20.25" customHeight="1">
      <c r="A489" s="273" t="s">
        <v>81</v>
      </c>
      <c r="B489" s="271">
        <v>27617</v>
      </c>
      <c r="C489" s="271">
        <v>0</v>
      </c>
      <c r="D489" s="271">
        <v>27617</v>
      </c>
    </row>
    <row r="490" spans="1:4" ht="20.25" customHeight="1">
      <c r="A490" s="273" t="s">
        <v>561</v>
      </c>
      <c r="B490" s="271">
        <v>19000</v>
      </c>
      <c r="C490" s="271">
        <v>0</v>
      </c>
      <c r="D490" s="271">
        <v>19000</v>
      </c>
    </row>
    <row r="491" spans="1:4" ht="20.25" customHeight="1">
      <c r="A491" s="273" t="s">
        <v>562</v>
      </c>
      <c r="B491" s="271">
        <v>19000</v>
      </c>
      <c r="C491" s="271">
        <v>0</v>
      </c>
      <c r="D491" s="271">
        <v>19000</v>
      </c>
    </row>
    <row r="492" spans="1:4" ht="20.25" customHeight="1">
      <c r="A492" s="273" t="s">
        <v>563</v>
      </c>
      <c r="B492" s="271">
        <v>8617</v>
      </c>
      <c r="C492" s="271">
        <v>0</v>
      </c>
      <c r="D492" s="271">
        <v>8617</v>
      </c>
    </row>
    <row r="493" spans="1:4" ht="20.25" customHeight="1">
      <c r="A493" s="273" t="s">
        <v>564</v>
      </c>
      <c r="B493" s="271">
        <v>8617</v>
      </c>
      <c r="C493" s="271">
        <v>0</v>
      </c>
      <c r="D493" s="271">
        <v>8617</v>
      </c>
    </row>
    <row r="494" spans="1:4" ht="20.25" customHeight="1">
      <c r="A494" s="273" t="s">
        <v>565</v>
      </c>
      <c r="B494" s="271">
        <v>17000</v>
      </c>
      <c r="C494" s="271">
        <v>0</v>
      </c>
      <c r="D494" s="271">
        <v>17000</v>
      </c>
    </row>
    <row r="495" spans="1:4" ht="20.25" customHeight="1">
      <c r="A495" s="273" t="s">
        <v>566</v>
      </c>
      <c r="B495" s="271">
        <v>17000</v>
      </c>
      <c r="C495" s="271">
        <v>0</v>
      </c>
      <c r="D495" s="271">
        <v>17000</v>
      </c>
    </row>
    <row r="496" spans="1:4" ht="20.25" customHeight="1">
      <c r="A496" s="273" t="s">
        <v>567</v>
      </c>
      <c r="B496" s="271">
        <v>17000</v>
      </c>
      <c r="C496" s="271">
        <v>0</v>
      </c>
      <c r="D496" s="271">
        <v>17000</v>
      </c>
    </row>
    <row r="497" ht="20.25" customHeight="1">
      <c r="A497" t="s">
        <v>568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E2" sqref="E2"/>
    </sheetView>
  </sheetViews>
  <sheetFormatPr defaultColWidth="6.875" defaultRowHeight="14.25"/>
  <cols>
    <col min="1" max="1" width="44.00390625" style="251" customWidth="1"/>
    <col min="2" max="2" width="27.00390625" style="252" customWidth="1"/>
    <col min="3" max="175" width="6.875" style="251" customWidth="1"/>
    <col min="176" max="16384" width="6.875" style="251" customWidth="1"/>
  </cols>
  <sheetData>
    <row r="1" spans="1:2" ht="18.75" customHeight="1">
      <c r="A1" s="253"/>
      <c r="B1" s="254"/>
    </row>
    <row r="2" spans="1:2" ht="45.75" customHeight="1">
      <c r="A2" s="255" t="s">
        <v>569</v>
      </c>
      <c r="B2" s="256"/>
    </row>
    <row r="3" spans="1:2" ht="25.5" customHeight="1">
      <c r="A3" s="257"/>
      <c r="B3" s="258" t="s">
        <v>1</v>
      </c>
    </row>
    <row r="4" spans="1:2" ht="28.5" customHeight="1">
      <c r="A4" s="259" t="s">
        <v>83</v>
      </c>
      <c r="B4" s="260" t="s">
        <v>570</v>
      </c>
    </row>
    <row r="5" spans="1:2" s="250" customFormat="1" ht="25.5" customHeight="1">
      <c r="A5" s="259" t="s">
        <v>571</v>
      </c>
      <c r="B5" s="261">
        <v>295810</v>
      </c>
    </row>
    <row r="6" spans="1:2" s="236" customFormat="1" ht="25.5" customHeight="1">
      <c r="A6" s="262" t="s">
        <v>572</v>
      </c>
      <c r="B6" s="261">
        <f>SUM(B7:B10)</f>
        <v>96260</v>
      </c>
    </row>
    <row r="7" spans="1:2" s="236" customFormat="1" ht="25.5" customHeight="1">
      <c r="A7" s="263" t="s">
        <v>573</v>
      </c>
      <c r="B7" s="264">
        <v>70114</v>
      </c>
    </row>
    <row r="8" spans="1:2" s="236" customFormat="1" ht="25.5" customHeight="1">
      <c r="A8" s="263" t="s">
        <v>574</v>
      </c>
      <c r="B8" s="264">
        <v>14530</v>
      </c>
    </row>
    <row r="9" spans="1:2" s="236" customFormat="1" ht="25.5" customHeight="1">
      <c r="A9" s="263" t="s">
        <v>575</v>
      </c>
      <c r="B9" s="264">
        <v>5510</v>
      </c>
    </row>
    <row r="10" spans="1:2" s="236" customFormat="1" ht="25.5" customHeight="1">
      <c r="A10" s="263" t="s">
        <v>576</v>
      </c>
      <c r="B10" s="264">
        <v>6106</v>
      </c>
    </row>
    <row r="11" spans="1:2" s="236" customFormat="1" ht="25.5" customHeight="1">
      <c r="A11" s="262" t="s">
        <v>577</v>
      </c>
      <c r="B11" s="261">
        <f>SUM(B12:B21)</f>
        <v>18247</v>
      </c>
    </row>
    <row r="12" spans="1:2" s="236" customFormat="1" ht="25.5" customHeight="1">
      <c r="A12" s="263" t="s">
        <v>578</v>
      </c>
      <c r="B12" s="264">
        <v>8805</v>
      </c>
    </row>
    <row r="13" spans="1:2" s="236" customFormat="1" ht="25.5" customHeight="1">
      <c r="A13" s="263" t="s">
        <v>579</v>
      </c>
      <c r="B13" s="264">
        <v>49</v>
      </c>
    </row>
    <row r="14" spans="1:2" s="236" customFormat="1" ht="25.5" customHeight="1">
      <c r="A14" s="263" t="s">
        <v>580</v>
      </c>
      <c r="B14" s="264">
        <v>176</v>
      </c>
    </row>
    <row r="15" spans="1:2" s="236" customFormat="1" ht="25.5" customHeight="1">
      <c r="A15" s="263" t="s">
        <v>581</v>
      </c>
      <c r="B15" s="264">
        <v>1602</v>
      </c>
    </row>
    <row r="16" spans="1:2" s="236" customFormat="1" ht="25.5" customHeight="1">
      <c r="A16" s="263" t="s">
        <v>582</v>
      </c>
      <c r="B16" s="264">
        <v>2076</v>
      </c>
    </row>
    <row r="17" spans="1:2" s="236" customFormat="1" ht="25.5" customHeight="1">
      <c r="A17" s="263" t="s">
        <v>583</v>
      </c>
      <c r="B17" s="264">
        <v>125</v>
      </c>
    </row>
    <row r="18" spans="1:2" s="236" customFormat="1" ht="25.5" customHeight="1">
      <c r="A18" s="263" t="s">
        <v>584</v>
      </c>
      <c r="B18" s="264">
        <v>56</v>
      </c>
    </row>
    <row r="19" spans="1:2" s="236" customFormat="1" ht="25.5" customHeight="1">
      <c r="A19" s="263" t="s">
        <v>585</v>
      </c>
      <c r="B19" s="264">
        <v>761</v>
      </c>
    </row>
    <row r="20" spans="1:2" s="236" customFormat="1" ht="25.5" customHeight="1">
      <c r="A20" s="263" t="s">
        <v>586</v>
      </c>
      <c r="B20" s="264">
        <v>1473</v>
      </c>
    </row>
    <row r="21" spans="1:2" s="236" customFormat="1" ht="25.5" customHeight="1">
      <c r="A21" s="263" t="s">
        <v>587</v>
      </c>
      <c r="B21" s="264">
        <v>3124</v>
      </c>
    </row>
    <row r="22" spans="1:2" s="236" customFormat="1" ht="25.5" customHeight="1">
      <c r="A22" s="262" t="s">
        <v>588</v>
      </c>
      <c r="B22" s="261">
        <f>SUM(B23:B25)</f>
        <v>163150</v>
      </c>
    </row>
    <row r="23" spans="1:2" s="236" customFormat="1" ht="25.5" customHeight="1">
      <c r="A23" s="263" t="s">
        <v>589</v>
      </c>
      <c r="B23" s="264">
        <v>148524</v>
      </c>
    </row>
    <row r="24" spans="1:2" s="236" customFormat="1" ht="25.5" customHeight="1">
      <c r="A24" s="263" t="s">
        <v>590</v>
      </c>
      <c r="B24" s="264">
        <v>14418</v>
      </c>
    </row>
    <row r="25" spans="1:2" s="236" customFormat="1" ht="25.5" customHeight="1">
      <c r="A25" s="263" t="s">
        <v>591</v>
      </c>
      <c r="B25" s="264">
        <v>208</v>
      </c>
    </row>
    <row r="26" spans="1:2" s="236" customFormat="1" ht="25.5" customHeight="1">
      <c r="A26" s="262" t="s">
        <v>592</v>
      </c>
      <c r="B26" s="261">
        <f>SUM(B27:B30)</f>
        <v>18072</v>
      </c>
    </row>
    <row r="27" spans="1:2" s="236" customFormat="1" ht="25.5" customHeight="1">
      <c r="A27" s="263" t="s">
        <v>593</v>
      </c>
      <c r="B27" s="264">
        <v>313</v>
      </c>
    </row>
    <row r="28" spans="1:2" s="236" customFormat="1" ht="25.5" customHeight="1">
      <c r="A28" s="263" t="s">
        <v>594</v>
      </c>
      <c r="B28" s="264"/>
    </row>
    <row r="29" spans="1:2" s="236" customFormat="1" ht="25.5" customHeight="1">
      <c r="A29" s="263" t="s">
        <v>595</v>
      </c>
      <c r="B29" s="264">
        <v>17633</v>
      </c>
    </row>
    <row r="30" spans="1:2" s="236" customFormat="1" ht="25.5" customHeight="1">
      <c r="A30" s="263" t="s">
        <v>596</v>
      </c>
      <c r="B30" s="264">
        <v>126</v>
      </c>
    </row>
    <row r="31" spans="1:2" s="236" customFormat="1" ht="25.5" customHeight="1">
      <c r="A31" s="262" t="s">
        <v>81</v>
      </c>
      <c r="B31" s="261">
        <v>81</v>
      </c>
    </row>
    <row r="32" spans="1:2" s="236" customFormat="1" ht="25.5" customHeight="1">
      <c r="A32" s="265" t="s">
        <v>563</v>
      </c>
      <c r="B32" s="264">
        <v>81</v>
      </c>
    </row>
    <row r="33" spans="1:2" s="236" customFormat="1" ht="25.5" customHeight="1">
      <c r="A33" s="266" t="s">
        <v>597</v>
      </c>
      <c r="B33" s="266"/>
    </row>
    <row r="34" s="236" customFormat="1" ht="14.25">
      <c r="B34" s="267"/>
    </row>
    <row r="35" s="236" customFormat="1" ht="14.25">
      <c r="B35" s="267"/>
    </row>
    <row r="36" s="236" customFormat="1" ht="14.25">
      <c r="B36" s="267"/>
    </row>
    <row r="37" s="236" customFormat="1" ht="14.25">
      <c r="B37" s="267"/>
    </row>
    <row r="38" s="236" customFormat="1" ht="14.25">
      <c r="B38" s="267"/>
    </row>
    <row r="39" s="236" customFormat="1" ht="14.25">
      <c r="B39" s="267"/>
    </row>
  </sheetData>
  <sheetProtection/>
  <mergeCells count="2">
    <mergeCell ref="A2:B2"/>
    <mergeCell ref="A33:B3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E6" sqref="E6"/>
    </sheetView>
  </sheetViews>
  <sheetFormatPr defaultColWidth="8.75390625" defaultRowHeight="14.25"/>
  <cols>
    <col min="1" max="1" width="46.875" style="0" customWidth="1"/>
    <col min="2" max="2" width="45.00390625" style="237" customWidth="1"/>
  </cols>
  <sheetData>
    <row r="1" spans="1:2" s="235" customFormat="1" ht="51" customHeight="1">
      <c r="A1" s="238" t="s">
        <v>598</v>
      </c>
      <c r="B1" s="238"/>
    </row>
    <row r="2" spans="1:2" ht="27" customHeight="1">
      <c r="A2" s="239"/>
      <c r="B2" s="240" t="s">
        <v>1</v>
      </c>
    </row>
    <row r="3" spans="1:2" s="236" customFormat="1" ht="30" customHeight="1">
      <c r="A3" s="104" t="s">
        <v>599</v>
      </c>
      <c r="B3" s="241" t="s">
        <v>600</v>
      </c>
    </row>
    <row r="4" spans="1:2" s="149" customFormat="1" ht="30" customHeight="1">
      <c r="A4" s="242" t="s">
        <v>601</v>
      </c>
      <c r="B4" s="243">
        <v>92</v>
      </c>
    </row>
    <row r="5" spans="1:2" s="149" customFormat="1" ht="30" customHeight="1">
      <c r="A5" s="242" t="s">
        <v>602</v>
      </c>
      <c r="B5" s="243">
        <v>875</v>
      </c>
    </row>
    <row r="6" spans="1:2" s="149" customFormat="1" ht="30" customHeight="1">
      <c r="A6" s="242" t="s">
        <v>603</v>
      </c>
      <c r="B6" s="243">
        <v>2438</v>
      </c>
    </row>
    <row r="7" spans="1:2" s="149" customFormat="1" ht="30" customHeight="1">
      <c r="A7" s="242" t="s">
        <v>604</v>
      </c>
      <c r="B7" s="243">
        <v>2220</v>
      </c>
    </row>
    <row r="8" spans="1:2" s="149" customFormat="1" ht="30" customHeight="1">
      <c r="A8" s="242" t="s">
        <v>605</v>
      </c>
      <c r="B8" s="243">
        <v>218</v>
      </c>
    </row>
    <row r="9" spans="1:2" s="236" customFormat="1" ht="30" customHeight="1">
      <c r="A9" s="244"/>
      <c r="B9" s="245"/>
    </row>
    <row r="10" spans="1:4" s="149" customFormat="1" ht="30" customHeight="1">
      <c r="A10" s="243" t="s">
        <v>87</v>
      </c>
      <c r="B10" s="246">
        <v>3405</v>
      </c>
      <c r="D10" s="247"/>
    </row>
    <row r="11" spans="1:2" s="236" customFormat="1" ht="118.5" customHeight="1">
      <c r="A11" s="248" t="s">
        <v>606</v>
      </c>
      <c r="B11" s="248"/>
    </row>
    <row r="12" spans="1:2" s="236" customFormat="1" ht="14.25">
      <c r="A12"/>
      <c r="B12" s="237"/>
    </row>
    <row r="13" spans="1:2" s="236" customFormat="1" ht="14.25">
      <c r="A13"/>
      <c r="B13" s="237"/>
    </row>
    <row r="14" spans="1:2" s="236" customFormat="1" ht="14.25">
      <c r="A14"/>
      <c r="B14" s="237"/>
    </row>
    <row r="15" spans="1:2" s="236" customFormat="1" ht="14.25">
      <c r="A15"/>
      <c r="B15" s="237"/>
    </row>
    <row r="16" s="236" customFormat="1" ht="14.25">
      <c r="B16" s="249"/>
    </row>
    <row r="17" s="236" customFormat="1" ht="14.25">
      <c r="B17" s="249"/>
    </row>
    <row r="18" s="236" customFormat="1" ht="14.25">
      <c r="B18" s="249"/>
    </row>
    <row r="19" s="236" customFormat="1" ht="14.25">
      <c r="B19" s="249"/>
    </row>
    <row r="20" s="236" customFormat="1" ht="14.25">
      <c r="B20" s="249"/>
    </row>
    <row r="21" s="236" customFormat="1" ht="14.25">
      <c r="B21" s="249"/>
    </row>
    <row r="22" s="236" customFormat="1" ht="14.25">
      <c r="B22" s="249"/>
    </row>
    <row r="23" s="236" customFormat="1" ht="14.25">
      <c r="B23" s="249"/>
    </row>
    <row r="24" s="236" customFormat="1" ht="14.25">
      <c r="B24" s="249"/>
    </row>
    <row r="25" s="236" customFormat="1" ht="14.25">
      <c r="B25" s="249"/>
    </row>
    <row r="26" s="236" customFormat="1" ht="14.25">
      <c r="B26" s="249"/>
    </row>
    <row r="27" s="236" customFormat="1" ht="14.25">
      <c r="B27" s="249"/>
    </row>
    <row r="28" s="236" customFormat="1" ht="14.25">
      <c r="B28" s="249"/>
    </row>
    <row r="29" s="236" customFormat="1" ht="14.25">
      <c r="B29" s="249"/>
    </row>
    <row r="30" s="236" customFormat="1" ht="14.25">
      <c r="B30" s="249"/>
    </row>
    <row r="31" s="236" customFormat="1" ht="14.25">
      <c r="B31" s="249"/>
    </row>
    <row r="32" s="236" customFormat="1" ht="14.25">
      <c r="B32" s="249"/>
    </row>
    <row r="33" s="236" customFormat="1" ht="14.25">
      <c r="B33" s="249"/>
    </row>
    <row r="34" s="236" customFormat="1" ht="14.25">
      <c r="B34" s="249"/>
    </row>
  </sheetData>
  <sheetProtection/>
  <mergeCells count="2">
    <mergeCell ref="A1:B1"/>
    <mergeCell ref="A11:B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O9" sqref="O9"/>
    </sheetView>
  </sheetViews>
  <sheetFormatPr defaultColWidth="8.75390625" defaultRowHeight="27" customHeight="1"/>
  <cols>
    <col min="1" max="1" width="30.875" style="0" customWidth="1"/>
    <col min="2" max="2" width="13.375" style="0" customWidth="1"/>
    <col min="3" max="4" width="14.875" style="0" customWidth="1"/>
    <col min="5" max="5" width="16.625" style="0" customWidth="1"/>
  </cols>
  <sheetData>
    <row r="1" spans="1:5" ht="27" customHeight="1">
      <c r="A1" s="135" t="s">
        <v>607</v>
      </c>
      <c r="B1" s="135"/>
      <c r="C1" s="135"/>
      <c r="D1" s="135"/>
      <c r="E1" s="135"/>
    </row>
    <row r="2" spans="1:5" ht="27" customHeight="1">
      <c r="A2" s="136"/>
      <c r="B2" s="136"/>
      <c r="C2" s="136"/>
      <c r="D2" s="136"/>
      <c r="E2" t="s">
        <v>1</v>
      </c>
    </row>
    <row r="3" spans="1:5" s="222" customFormat="1" ht="35.25" customHeight="1">
      <c r="A3" s="224" t="s">
        <v>55</v>
      </c>
      <c r="B3" s="225" t="s">
        <v>87</v>
      </c>
      <c r="C3" s="63" t="s">
        <v>608</v>
      </c>
      <c r="D3" s="63" t="s">
        <v>609</v>
      </c>
      <c r="E3" s="63" t="s">
        <v>610</v>
      </c>
    </row>
    <row r="4" spans="1:5" s="223" customFormat="1" ht="27" customHeight="1">
      <c r="A4" s="226" t="s">
        <v>60</v>
      </c>
      <c r="B4" s="227">
        <v>92604</v>
      </c>
      <c r="C4" s="80">
        <v>92447</v>
      </c>
      <c r="D4" s="80"/>
      <c r="E4" s="228">
        <v>157</v>
      </c>
    </row>
    <row r="5" spans="1:6" ht="27" customHeight="1">
      <c r="A5" s="226" t="s">
        <v>61</v>
      </c>
      <c r="B5" s="227">
        <v>279</v>
      </c>
      <c r="C5" s="88">
        <v>279</v>
      </c>
      <c r="D5" s="88"/>
      <c r="E5" s="88"/>
      <c r="F5" s="223"/>
    </row>
    <row r="6" spans="1:6" ht="27" customHeight="1">
      <c r="A6" s="226" t="s">
        <v>62</v>
      </c>
      <c r="B6" s="229">
        <v>71667</v>
      </c>
      <c r="C6" s="80">
        <v>71658</v>
      </c>
      <c r="D6" s="80">
        <v>9</v>
      </c>
      <c r="E6" s="88"/>
      <c r="F6" s="223"/>
    </row>
    <row r="7" spans="1:6" ht="27" customHeight="1">
      <c r="A7" s="226" t="s">
        <v>63</v>
      </c>
      <c r="B7" s="227">
        <v>130381</v>
      </c>
      <c r="C7" s="88">
        <v>118583</v>
      </c>
      <c r="D7" s="88">
        <v>1253</v>
      </c>
      <c r="E7" s="88">
        <v>10545</v>
      </c>
      <c r="F7" s="223"/>
    </row>
    <row r="8" spans="1:6" ht="27" customHeight="1">
      <c r="A8" s="226" t="s">
        <v>64</v>
      </c>
      <c r="B8" s="227">
        <v>5692</v>
      </c>
      <c r="C8" s="88">
        <v>5692</v>
      </c>
      <c r="D8" s="88"/>
      <c r="E8" s="88">
        <v>0</v>
      </c>
      <c r="F8" s="223"/>
    </row>
    <row r="9" spans="1:6" ht="27" customHeight="1">
      <c r="A9" s="226" t="s">
        <v>65</v>
      </c>
      <c r="B9" s="227">
        <v>17657</v>
      </c>
      <c r="C9" s="88">
        <v>17093</v>
      </c>
      <c r="D9" s="88">
        <v>503</v>
      </c>
      <c r="E9" s="88">
        <v>61</v>
      </c>
      <c r="F9" s="223"/>
    </row>
    <row r="10" spans="1:6" ht="27" customHeight="1">
      <c r="A10" s="226" t="s">
        <v>66</v>
      </c>
      <c r="B10" s="227">
        <v>88226</v>
      </c>
      <c r="C10" s="88">
        <v>86937</v>
      </c>
      <c r="D10" s="88">
        <v>1289</v>
      </c>
      <c r="E10" s="88"/>
      <c r="F10" s="223"/>
    </row>
    <row r="11" spans="1:6" ht="27" customHeight="1">
      <c r="A11" s="226" t="s">
        <v>67</v>
      </c>
      <c r="B11" s="227">
        <v>45539</v>
      </c>
      <c r="C11" s="88">
        <v>44037</v>
      </c>
      <c r="D11" s="88"/>
      <c r="E11" s="88">
        <v>1502</v>
      </c>
      <c r="F11" s="223"/>
    </row>
    <row r="12" spans="1:6" ht="27" customHeight="1">
      <c r="A12" s="226" t="s">
        <v>68</v>
      </c>
      <c r="B12" s="227">
        <v>5635</v>
      </c>
      <c r="C12" s="88">
        <v>2490</v>
      </c>
      <c r="D12" s="88">
        <v>292</v>
      </c>
      <c r="E12" s="88">
        <v>2853</v>
      </c>
      <c r="F12" s="223"/>
    </row>
    <row r="13" spans="1:6" ht="27" customHeight="1">
      <c r="A13" s="226" t="s">
        <v>69</v>
      </c>
      <c r="B13" s="227">
        <v>55968</v>
      </c>
      <c r="C13" s="88">
        <v>55968</v>
      </c>
      <c r="D13" s="88"/>
      <c r="E13" s="88"/>
      <c r="F13" s="223"/>
    </row>
    <row r="14" spans="1:6" ht="27" customHeight="1">
      <c r="A14" s="226" t="s">
        <v>70</v>
      </c>
      <c r="B14" s="227">
        <v>64554</v>
      </c>
      <c r="C14" s="88">
        <v>59277</v>
      </c>
      <c r="D14" s="88">
        <v>2822</v>
      </c>
      <c r="E14" s="88">
        <v>2455</v>
      </c>
      <c r="F14" s="223"/>
    </row>
    <row r="15" spans="1:6" ht="27" customHeight="1">
      <c r="A15" s="226" t="s">
        <v>71</v>
      </c>
      <c r="B15" s="227">
        <v>13651</v>
      </c>
      <c r="C15" s="88">
        <v>12972</v>
      </c>
      <c r="D15" s="88">
        <v>679</v>
      </c>
      <c r="E15" s="88"/>
      <c r="F15" s="223"/>
    </row>
    <row r="16" spans="1:6" ht="27" customHeight="1">
      <c r="A16" s="226" t="s">
        <v>72</v>
      </c>
      <c r="B16" s="227">
        <v>2611</v>
      </c>
      <c r="C16" s="230">
        <v>1611</v>
      </c>
      <c r="D16" s="230">
        <v>1000</v>
      </c>
      <c r="E16" s="88"/>
      <c r="F16" s="223"/>
    </row>
    <row r="17" spans="1:6" ht="27" customHeight="1">
      <c r="A17" s="226" t="s">
        <v>73</v>
      </c>
      <c r="B17" s="227">
        <v>2538</v>
      </c>
      <c r="C17" s="88">
        <v>379</v>
      </c>
      <c r="D17" s="88">
        <v>1582</v>
      </c>
      <c r="E17" s="88">
        <v>577</v>
      </c>
      <c r="F17" s="223"/>
    </row>
    <row r="18" spans="1:6" ht="27" customHeight="1">
      <c r="A18" s="226" t="s">
        <v>74</v>
      </c>
      <c r="B18" s="227">
        <v>328</v>
      </c>
      <c r="C18" s="88">
        <v>228</v>
      </c>
      <c r="D18" s="88">
        <v>100</v>
      </c>
      <c r="E18" s="88"/>
      <c r="F18" s="223"/>
    </row>
    <row r="19" spans="1:6" ht="27" customHeight="1">
      <c r="A19" s="226" t="s">
        <v>75</v>
      </c>
      <c r="B19" s="227">
        <v>2355</v>
      </c>
      <c r="C19" s="88">
        <v>2355</v>
      </c>
      <c r="D19" s="88"/>
      <c r="E19" s="88"/>
      <c r="F19" s="223"/>
    </row>
    <row r="20" spans="1:6" ht="27" customHeight="1">
      <c r="A20" s="226" t="s">
        <v>76</v>
      </c>
      <c r="B20" s="227">
        <v>25214</v>
      </c>
      <c r="C20" s="88">
        <v>25214</v>
      </c>
      <c r="D20" s="88"/>
      <c r="E20" s="88"/>
      <c r="F20" s="223"/>
    </row>
    <row r="21" spans="1:6" ht="27" customHeight="1">
      <c r="A21" s="226" t="s">
        <v>77</v>
      </c>
      <c r="B21" s="227">
        <v>857</v>
      </c>
      <c r="C21" s="88">
        <v>857</v>
      </c>
      <c r="D21" s="88"/>
      <c r="E21" s="88"/>
      <c r="F21" s="223"/>
    </row>
    <row r="22" spans="1:6" ht="27" customHeight="1">
      <c r="A22" s="226" t="s">
        <v>78</v>
      </c>
      <c r="B22" s="227">
        <v>1104</v>
      </c>
      <c r="C22" s="88">
        <v>1104</v>
      </c>
      <c r="D22" s="88"/>
      <c r="E22" s="88"/>
      <c r="F22" s="223"/>
    </row>
    <row r="23" spans="1:6" ht="27" customHeight="1">
      <c r="A23" s="226" t="s">
        <v>79</v>
      </c>
      <c r="B23" s="227">
        <v>8226</v>
      </c>
      <c r="C23" s="88">
        <v>8226</v>
      </c>
      <c r="D23" s="88"/>
      <c r="E23" s="88"/>
      <c r="F23" s="223"/>
    </row>
    <row r="24" spans="1:6" ht="27" customHeight="1">
      <c r="A24" s="226" t="s">
        <v>80</v>
      </c>
      <c r="B24" s="227">
        <v>17000</v>
      </c>
      <c r="C24" s="231">
        <v>17000</v>
      </c>
      <c r="D24" s="231"/>
      <c r="E24" s="88"/>
      <c r="F24" s="223"/>
    </row>
    <row r="25" spans="1:6" ht="27" customHeight="1">
      <c r="A25" s="226" t="s">
        <v>81</v>
      </c>
      <c r="B25" s="227">
        <v>27617</v>
      </c>
      <c r="C25" s="232">
        <v>27617</v>
      </c>
      <c r="D25" s="232"/>
      <c r="E25" s="232"/>
      <c r="F25" s="223"/>
    </row>
    <row r="26" spans="1:5" ht="27" customHeight="1">
      <c r="A26" s="233" t="s">
        <v>87</v>
      </c>
      <c r="B26" s="234">
        <f>SUM(B4:B25)</f>
        <v>679703</v>
      </c>
      <c r="C26" s="234">
        <f>SUM(C4:C25)</f>
        <v>652024</v>
      </c>
      <c r="D26" s="234">
        <f>SUM(D4:D25)</f>
        <v>9529</v>
      </c>
      <c r="E26" s="234">
        <f>SUM(E4:E25)</f>
        <v>18150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E14" sqref="E14"/>
    </sheetView>
  </sheetViews>
  <sheetFormatPr defaultColWidth="8.75390625" defaultRowHeight="22.5" customHeight="1"/>
  <cols>
    <col min="1" max="1" width="49.375" style="190" customWidth="1"/>
    <col min="2" max="2" width="32.25390625" style="190" customWidth="1"/>
    <col min="3" max="3" width="17.50390625" style="191" customWidth="1"/>
    <col min="4" max="4" width="10.50390625" style="191" customWidth="1"/>
    <col min="5" max="32" width="9.00390625" style="191" bestFit="1" customWidth="1"/>
    <col min="33" max="16384" width="8.75390625" style="191" customWidth="1"/>
  </cols>
  <sheetData>
    <row r="1" ht="22.5" customHeight="1">
      <c r="A1" s="192"/>
    </row>
    <row r="2" spans="1:3" ht="22.5" customHeight="1">
      <c r="A2" s="193" t="s">
        <v>611</v>
      </c>
      <c r="B2" s="193"/>
      <c r="C2" s="193"/>
    </row>
    <row r="3" ht="22.5" customHeight="1">
      <c r="C3" s="194" t="s">
        <v>612</v>
      </c>
    </row>
    <row r="4" spans="1:3" ht="38.25" customHeight="1">
      <c r="A4" s="195" t="s">
        <v>55</v>
      </c>
      <c r="B4" s="195" t="s">
        <v>613</v>
      </c>
      <c r="C4" s="195" t="s">
        <v>614</v>
      </c>
    </row>
    <row r="5" spans="1:3" ht="22.5" customHeight="1">
      <c r="A5" s="196" t="s">
        <v>87</v>
      </c>
      <c r="B5" s="197">
        <f>B6+B12+B48</f>
        <v>192384</v>
      </c>
      <c r="C5" s="197">
        <f>C6+C12+C48</f>
        <v>8332</v>
      </c>
    </row>
    <row r="6" spans="1:3" ht="20.25" customHeight="1">
      <c r="A6" s="198" t="s">
        <v>615</v>
      </c>
      <c r="B6" s="199">
        <v>35901</v>
      </c>
      <c r="C6" s="200"/>
    </row>
    <row r="7" spans="1:3" ht="20.25" customHeight="1">
      <c r="A7" s="201" t="s">
        <v>616</v>
      </c>
      <c r="B7" s="202">
        <v>3766</v>
      </c>
      <c r="C7" s="200"/>
    </row>
    <row r="8" spans="1:3" ht="20.25" customHeight="1">
      <c r="A8" s="201" t="s">
        <v>617</v>
      </c>
      <c r="B8" s="202">
        <v>8289</v>
      </c>
      <c r="C8" s="200"/>
    </row>
    <row r="9" spans="1:3" ht="20.25" customHeight="1">
      <c r="A9" s="201" t="s">
        <v>618</v>
      </c>
      <c r="B9" s="202">
        <v>-4317</v>
      </c>
      <c r="C9" s="200"/>
    </row>
    <row r="10" spans="1:3" ht="20.25" customHeight="1">
      <c r="A10" s="201" t="s">
        <v>619</v>
      </c>
      <c r="B10" s="202">
        <v>11662</v>
      </c>
      <c r="C10" s="200"/>
    </row>
    <row r="11" spans="1:3" ht="20.25" customHeight="1">
      <c r="A11" s="203" t="s">
        <v>620</v>
      </c>
      <c r="B11" s="202">
        <v>16501</v>
      </c>
      <c r="C11" s="200"/>
    </row>
    <row r="12" spans="1:4" ht="20.25" customHeight="1">
      <c r="A12" s="198" t="s">
        <v>621</v>
      </c>
      <c r="B12" s="199">
        <f>SUM(B13:B47)</f>
        <v>138333</v>
      </c>
      <c r="C12" s="200">
        <v>6732</v>
      </c>
      <c r="D12" s="204"/>
    </row>
    <row r="13" spans="1:3" ht="20.25" customHeight="1">
      <c r="A13" s="205" t="s">
        <v>622</v>
      </c>
      <c r="B13" s="206"/>
      <c r="C13" s="207"/>
    </row>
    <row r="14" spans="1:3" ht="20.25" customHeight="1">
      <c r="A14" s="208" t="s">
        <v>623</v>
      </c>
      <c r="B14" s="206">
        <v>92910</v>
      </c>
      <c r="C14" s="207"/>
    </row>
    <row r="15" spans="1:3" ht="20.25" customHeight="1">
      <c r="A15" s="209" t="s">
        <v>624</v>
      </c>
      <c r="B15" s="206"/>
      <c r="C15" s="207"/>
    </row>
    <row r="16" spans="1:3" ht="20.25" customHeight="1">
      <c r="A16" s="209" t="s">
        <v>625</v>
      </c>
      <c r="B16" s="206">
        <v>6177</v>
      </c>
      <c r="C16" s="207">
        <v>6732</v>
      </c>
    </row>
    <row r="17" spans="1:3" ht="20.25" customHeight="1">
      <c r="A17" s="209" t="s">
        <v>626</v>
      </c>
      <c r="B17" s="206"/>
      <c r="C17" s="207"/>
    </row>
    <row r="18" spans="1:3" ht="20.25" customHeight="1">
      <c r="A18" s="209" t="s">
        <v>627</v>
      </c>
      <c r="B18" s="206"/>
      <c r="C18" s="207"/>
    </row>
    <row r="19" spans="1:3" ht="20.25" customHeight="1">
      <c r="A19" s="209" t="s">
        <v>628</v>
      </c>
      <c r="B19" s="206"/>
      <c r="C19" s="207"/>
    </row>
    <row r="20" spans="1:3" ht="20.25" customHeight="1">
      <c r="A20" s="209" t="s">
        <v>629</v>
      </c>
      <c r="B20" s="206"/>
      <c r="C20" s="207"/>
    </row>
    <row r="21" spans="1:3" ht="20.25" customHeight="1">
      <c r="A21" s="209" t="s">
        <v>630</v>
      </c>
      <c r="B21" s="206">
        <v>11890</v>
      </c>
      <c r="C21" s="207"/>
    </row>
    <row r="22" spans="1:3" ht="20.25" customHeight="1">
      <c r="A22" s="209" t="s">
        <v>631</v>
      </c>
      <c r="B22" s="206"/>
      <c r="C22" s="207"/>
    </row>
    <row r="23" spans="1:3" ht="20.25" customHeight="1">
      <c r="A23" s="209" t="s">
        <v>632</v>
      </c>
      <c r="B23" s="206"/>
      <c r="C23" s="207"/>
    </row>
    <row r="24" spans="1:3" ht="20.25" customHeight="1">
      <c r="A24" s="209" t="s">
        <v>633</v>
      </c>
      <c r="B24" s="206"/>
      <c r="C24" s="207"/>
    </row>
    <row r="25" spans="1:3" ht="20.25" customHeight="1">
      <c r="A25" s="209" t="s">
        <v>634</v>
      </c>
      <c r="B25" s="206">
        <v>50</v>
      </c>
      <c r="C25" s="207"/>
    </row>
    <row r="26" spans="1:3" ht="20.25" customHeight="1">
      <c r="A26" s="210" t="s">
        <v>635</v>
      </c>
      <c r="B26" s="206"/>
      <c r="C26" s="207"/>
    </row>
    <row r="27" spans="1:3" ht="20.25" customHeight="1">
      <c r="A27" s="210" t="s">
        <v>636</v>
      </c>
      <c r="B27" s="199"/>
      <c r="C27" s="207"/>
    </row>
    <row r="28" spans="1:3" ht="20.25" customHeight="1">
      <c r="A28" s="210" t="s">
        <v>637</v>
      </c>
      <c r="B28" s="199"/>
      <c r="C28" s="207"/>
    </row>
    <row r="29" spans="1:3" ht="20.25" customHeight="1">
      <c r="A29" s="210" t="s">
        <v>638</v>
      </c>
      <c r="B29" s="206">
        <v>2819</v>
      </c>
      <c r="C29" s="207"/>
    </row>
    <row r="30" spans="1:3" ht="20.25" customHeight="1">
      <c r="A30" s="210" t="s">
        <v>639</v>
      </c>
      <c r="B30" s="206">
        <v>10285</v>
      </c>
      <c r="C30" s="207"/>
    </row>
    <row r="31" spans="1:3" ht="20.25" customHeight="1">
      <c r="A31" s="210" t="s">
        <v>640</v>
      </c>
      <c r="B31" s="206"/>
      <c r="C31" s="207"/>
    </row>
    <row r="32" spans="1:3" s="189" customFormat="1" ht="20.25" customHeight="1">
      <c r="A32" s="210" t="s">
        <v>641</v>
      </c>
      <c r="B32" s="211"/>
      <c r="C32" s="207"/>
    </row>
    <row r="33" spans="1:3" ht="20.25" customHeight="1">
      <c r="A33" s="210" t="s">
        <v>642</v>
      </c>
      <c r="B33" s="211">
        <v>7111</v>
      </c>
      <c r="C33" s="207"/>
    </row>
    <row r="34" spans="1:3" ht="20.25" customHeight="1">
      <c r="A34" s="210" t="s">
        <v>643</v>
      </c>
      <c r="B34" s="212">
        <v>2815</v>
      </c>
      <c r="C34" s="207"/>
    </row>
    <row r="35" spans="1:3" ht="20.25" customHeight="1">
      <c r="A35" s="210" t="s">
        <v>644</v>
      </c>
      <c r="B35" s="212">
        <v>157</v>
      </c>
      <c r="C35" s="207"/>
    </row>
    <row r="36" spans="1:3" s="189" customFormat="1" ht="20.25" customHeight="1">
      <c r="A36" s="210" t="s">
        <v>645</v>
      </c>
      <c r="B36" s="211"/>
      <c r="C36" s="207"/>
    </row>
    <row r="37" spans="1:3" ht="20.25" customHeight="1">
      <c r="A37" s="210" t="s">
        <v>646</v>
      </c>
      <c r="B37" s="212">
        <v>1732</v>
      </c>
      <c r="C37" s="207"/>
    </row>
    <row r="38" spans="1:3" ht="20.25" customHeight="1">
      <c r="A38" s="210" t="s">
        <v>647</v>
      </c>
      <c r="B38" s="212">
        <v>2315</v>
      </c>
      <c r="C38" s="207"/>
    </row>
    <row r="39" spans="1:3" ht="20.25" customHeight="1">
      <c r="A39" s="210" t="s">
        <v>648</v>
      </c>
      <c r="B39" s="212"/>
      <c r="C39" s="207"/>
    </row>
    <row r="40" spans="1:3" ht="20.25" customHeight="1">
      <c r="A40" s="210" t="s">
        <v>649</v>
      </c>
      <c r="B40" s="211"/>
      <c r="C40" s="207"/>
    </row>
    <row r="41" spans="1:3" ht="20.25" customHeight="1">
      <c r="A41" s="210" t="s">
        <v>650</v>
      </c>
      <c r="B41" s="212"/>
      <c r="C41" s="207"/>
    </row>
    <row r="42" spans="1:3" s="189" customFormat="1" ht="20.25" customHeight="1">
      <c r="A42" s="210" t="s">
        <v>651</v>
      </c>
      <c r="B42" s="212"/>
      <c r="C42" s="207"/>
    </row>
    <row r="43" spans="1:3" ht="20.25" customHeight="1">
      <c r="A43" s="210" t="s">
        <v>652</v>
      </c>
      <c r="B43" s="212">
        <v>72</v>
      </c>
      <c r="C43" s="207"/>
    </row>
    <row r="44" spans="1:3" ht="20.25" customHeight="1">
      <c r="A44" s="210" t="s">
        <v>653</v>
      </c>
      <c r="B44" s="211"/>
      <c r="C44" s="207"/>
    </row>
    <row r="45" spans="1:3" ht="20.25" customHeight="1">
      <c r="A45" s="210" t="s">
        <v>654</v>
      </c>
      <c r="B45" s="211"/>
      <c r="C45" s="207"/>
    </row>
    <row r="46" spans="1:3" ht="20.25" customHeight="1">
      <c r="A46" s="210" t="s">
        <v>655</v>
      </c>
      <c r="B46" s="212"/>
      <c r="C46" s="207"/>
    </row>
    <row r="47" spans="1:3" ht="20.25" customHeight="1">
      <c r="A47" s="209" t="s">
        <v>656</v>
      </c>
      <c r="B47" s="212"/>
      <c r="C47" s="207"/>
    </row>
    <row r="48" spans="1:3" ht="20.25" customHeight="1">
      <c r="A48" s="213" t="s">
        <v>657</v>
      </c>
      <c r="B48" s="211">
        <f>SUM(B49:B69)</f>
        <v>18150</v>
      </c>
      <c r="C48" s="211">
        <f>SUM(C49:C69)</f>
        <v>1600</v>
      </c>
    </row>
    <row r="49" spans="1:3" ht="20.25" customHeight="1">
      <c r="A49" s="209" t="s">
        <v>658</v>
      </c>
      <c r="B49" s="214">
        <v>157</v>
      </c>
      <c r="C49" s="215"/>
    </row>
    <row r="50" spans="1:3" ht="20.25" customHeight="1">
      <c r="A50" s="209" t="s">
        <v>659</v>
      </c>
      <c r="B50" s="214"/>
      <c r="C50" s="215"/>
    </row>
    <row r="51" spans="1:3" ht="20.25" customHeight="1">
      <c r="A51" s="209" t="s">
        <v>660</v>
      </c>
      <c r="B51" s="216"/>
      <c r="C51" s="215"/>
    </row>
    <row r="52" spans="1:3" ht="20.25" customHeight="1">
      <c r="A52" s="209" t="s">
        <v>661</v>
      </c>
      <c r="B52" s="216"/>
      <c r="C52" s="215"/>
    </row>
    <row r="53" spans="1:3" ht="20.25" customHeight="1">
      <c r="A53" s="209" t="s">
        <v>662</v>
      </c>
      <c r="B53" s="217">
        <v>10545</v>
      </c>
      <c r="C53" s="215">
        <v>863</v>
      </c>
    </row>
    <row r="54" spans="1:3" ht="20.25" customHeight="1">
      <c r="A54" s="209" t="s">
        <v>663</v>
      </c>
      <c r="B54" s="216"/>
      <c r="C54" s="215"/>
    </row>
    <row r="55" spans="1:3" ht="20.25" customHeight="1">
      <c r="A55" s="209" t="s">
        <v>664</v>
      </c>
      <c r="B55" s="216">
        <v>61</v>
      </c>
      <c r="C55" s="215">
        <v>77</v>
      </c>
    </row>
    <row r="56" spans="1:3" ht="20.25" customHeight="1">
      <c r="A56" s="209" t="s">
        <v>665</v>
      </c>
      <c r="B56" s="216"/>
      <c r="C56" s="215"/>
    </row>
    <row r="57" spans="1:3" ht="20.25" customHeight="1">
      <c r="A57" s="209" t="s">
        <v>666</v>
      </c>
      <c r="B57" s="218">
        <v>1502</v>
      </c>
      <c r="C57" s="215"/>
    </row>
    <row r="58" spans="1:3" ht="20.25" customHeight="1">
      <c r="A58" s="209" t="s">
        <v>667</v>
      </c>
      <c r="B58" s="216">
        <v>2853</v>
      </c>
      <c r="C58" s="215"/>
    </row>
    <row r="59" spans="1:3" ht="20.25" customHeight="1">
      <c r="A59" s="209" t="s">
        <v>668</v>
      </c>
      <c r="B59" s="216"/>
      <c r="C59" s="215"/>
    </row>
    <row r="60" spans="1:3" ht="20.25" customHeight="1">
      <c r="A60" s="209" t="s">
        <v>669</v>
      </c>
      <c r="B60" s="216">
        <v>2455</v>
      </c>
      <c r="C60" s="215">
        <v>660</v>
      </c>
    </row>
    <row r="61" spans="1:3" ht="20.25" customHeight="1">
      <c r="A61" s="209" t="s">
        <v>670</v>
      </c>
      <c r="B61" s="216"/>
      <c r="C61" s="215"/>
    </row>
    <row r="62" spans="1:3" ht="20.25" customHeight="1">
      <c r="A62" s="209" t="s">
        <v>671</v>
      </c>
      <c r="B62" s="216"/>
      <c r="C62" s="215"/>
    </row>
    <row r="63" spans="1:3" ht="20.25" customHeight="1">
      <c r="A63" s="209" t="s">
        <v>672</v>
      </c>
      <c r="B63" s="216">
        <v>577</v>
      </c>
      <c r="C63" s="215"/>
    </row>
    <row r="64" spans="1:3" ht="20.25" customHeight="1">
      <c r="A64" s="209" t="s">
        <v>673</v>
      </c>
      <c r="B64" s="216"/>
      <c r="C64" s="219"/>
    </row>
    <row r="65" spans="1:3" ht="20.25" customHeight="1">
      <c r="A65" s="209" t="s">
        <v>674</v>
      </c>
      <c r="B65" s="216"/>
      <c r="C65" s="215"/>
    </row>
    <row r="66" spans="1:3" ht="20.25" customHeight="1">
      <c r="A66" s="209" t="s">
        <v>675</v>
      </c>
      <c r="B66" s="216"/>
      <c r="C66" s="215"/>
    </row>
    <row r="67" spans="1:3" ht="20.25" customHeight="1">
      <c r="A67" s="209" t="s">
        <v>676</v>
      </c>
      <c r="B67" s="216"/>
      <c r="C67" s="219"/>
    </row>
    <row r="68" spans="1:3" ht="20.25" customHeight="1">
      <c r="A68" s="209" t="s">
        <v>677</v>
      </c>
      <c r="B68" s="216"/>
      <c r="C68" s="215"/>
    </row>
    <row r="69" spans="1:3" ht="20.25" customHeight="1">
      <c r="A69" s="220" t="s">
        <v>678</v>
      </c>
      <c r="B69" s="216"/>
      <c r="C69" s="215"/>
    </row>
    <row r="70" ht="22.5" customHeight="1">
      <c r="A70" s="221"/>
    </row>
  </sheetData>
  <sheetProtection/>
  <protectedRanges>
    <protectedRange sqref="B7:B11" name="区域2"/>
  </protectedRanges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K10" sqref="K10"/>
    </sheetView>
  </sheetViews>
  <sheetFormatPr defaultColWidth="8.75390625" defaultRowHeight="18.75" customHeight="1"/>
  <cols>
    <col min="1" max="1" width="30.125" style="172" customWidth="1"/>
    <col min="2" max="5" width="18.50390625" style="172" customWidth="1"/>
    <col min="6" max="35" width="9.00390625" style="173" bestFit="1" customWidth="1"/>
    <col min="36" max="16384" width="8.75390625" style="173" customWidth="1"/>
  </cols>
  <sheetData>
    <row r="1" spans="1:4" ht="18.75" customHeight="1">
      <c r="A1" s="174"/>
      <c r="B1" s="174"/>
      <c r="C1" s="175"/>
      <c r="D1" s="174"/>
    </row>
    <row r="2" spans="1:5" s="168" customFormat="1" ht="45.75" customHeight="1">
      <c r="A2" s="176" t="s">
        <v>679</v>
      </c>
      <c r="B2" s="176"/>
      <c r="C2" s="176"/>
      <c r="D2" s="176"/>
      <c r="E2" s="176"/>
    </row>
    <row r="3" spans="1:5" ht="26.25" customHeight="1">
      <c r="A3" s="177"/>
      <c r="B3" s="177"/>
      <c r="C3" s="177"/>
      <c r="D3" s="177"/>
      <c r="E3" s="178" t="s">
        <v>1</v>
      </c>
    </row>
    <row r="4" spans="1:5" s="169" customFormat="1" ht="32.25" customHeight="1">
      <c r="A4" s="179" t="s">
        <v>680</v>
      </c>
      <c r="B4" s="179" t="s">
        <v>87</v>
      </c>
      <c r="C4" s="179" t="s">
        <v>681</v>
      </c>
      <c r="D4" s="179" t="s">
        <v>682</v>
      </c>
      <c r="E4" s="179" t="s">
        <v>683</v>
      </c>
    </row>
    <row r="5" spans="1:5" s="170" customFormat="1" ht="32.25" customHeight="1">
      <c r="A5" s="180" t="s">
        <v>684</v>
      </c>
      <c r="B5" s="181">
        <f>D5+E5</f>
        <v>175</v>
      </c>
      <c r="C5" s="181">
        <v>7023</v>
      </c>
      <c r="D5" s="181"/>
      <c r="E5" s="182">
        <v>175</v>
      </c>
    </row>
    <row r="6" spans="1:5" s="170" customFormat="1" ht="32.25" customHeight="1">
      <c r="A6" s="180" t="s">
        <v>685</v>
      </c>
      <c r="B6" s="181">
        <f aca="true" t="shared" si="0" ref="B6:B15">D6+E6</f>
        <v>243</v>
      </c>
      <c r="C6" s="181">
        <v>4269</v>
      </c>
      <c r="D6" s="181"/>
      <c r="E6" s="182">
        <v>243</v>
      </c>
    </row>
    <row r="7" spans="1:5" s="170" customFormat="1" ht="32.25" customHeight="1">
      <c r="A7" s="180" t="s">
        <v>686</v>
      </c>
      <c r="B7" s="181">
        <f t="shared" si="0"/>
        <v>324</v>
      </c>
      <c r="C7" s="181">
        <v>9770</v>
      </c>
      <c r="D7" s="181"/>
      <c r="E7" s="182">
        <v>324</v>
      </c>
    </row>
    <row r="8" spans="1:5" s="170" customFormat="1" ht="32.25" customHeight="1">
      <c r="A8" s="180" t="s">
        <v>687</v>
      </c>
      <c r="B8" s="181">
        <f t="shared" si="0"/>
        <v>170</v>
      </c>
      <c r="C8" s="181">
        <v>15178</v>
      </c>
      <c r="D8" s="181"/>
      <c r="E8" s="182">
        <v>170</v>
      </c>
    </row>
    <row r="9" spans="1:5" s="170" customFormat="1" ht="32.25" customHeight="1">
      <c r="A9" s="180" t="s">
        <v>688</v>
      </c>
      <c r="B9" s="181">
        <f t="shared" si="0"/>
        <v>196</v>
      </c>
      <c r="C9" s="181">
        <v>9828</v>
      </c>
      <c r="D9" s="181"/>
      <c r="E9" s="182">
        <v>196</v>
      </c>
    </row>
    <row r="10" spans="1:5" s="170" customFormat="1" ht="32.25" customHeight="1">
      <c r="A10" s="180" t="s">
        <v>689</v>
      </c>
      <c r="B10" s="181">
        <f t="shared" si="0"/>
        <v>136</v>
      </c>
      <c r="C10" s="181">
        <v>8206</v>
      </c>
      <c r="D10" s="181"/>
      <c r="E10" s="182">
        <v>136</v>
      </c>
    </row>
    <row r="11" spans="1:5" s="170" customFormat="1" ht="32.25" customHeight="1">
      <c r="A11" s="180" t="s">
        <v>690</v>
      </c>
      <c r="B11" s="181">
        <f t="shared" si="0"/>
        <v>139</v>
      </c>
      <c r="C11" s="181">
        <v>7916</v>
      </c>
      <c r="D11" s="181"/>
      <c r="E11" s="182">
        <v>139</v>
      </c>
    </row>
    <row r="12" spans="1:5" s="170" customFormat="1" ht="32.25" customHeight="1">
      <c r="A12" s="180" t="s">
        <v>691</v>
      </c>
      <c r="B12" s="181">
        <v>20</v>
      </c>
      <c r="C12" s="181">
        <v>5674</v>
      </c>
      <c r="D12" s="181"/>
      <c r="E12" s="182">
        <v>20</v>
      </c>
    </row>
    <row r="13" spans="1:5" s="170" customFormat="1" ht="32.25" customHeight="1">
      <c r="A13" s="180" t="s">
        <v>692</v>
      </c>
      <c r="B13" s="181">
        <f t="shared" si="0"/>
        <v>5373</v>
      </c>
      <c r="C13" s="181">
        <v>12148</v>
      </c>
      <c r="D13" s="181">
        <v>5186</v>
      </c>
      <c r="E13" s="182">
        <v>187</v>
      </c>
    </row>
    <row r="14" spans="1:5" s="170" customFormat="1" ht="32.25" customHeight="1">
      <c r="A14" s="180" t="s">
        <v>693</v>
      </c>
      <c r="B14" s="181">
        <f t="shared" si="0"/>
        <v>1556</v>
      </c>
      <c r="C14" s="181">
        <v>8441</v>
      </c>
      <c r="D14" s="181">
        <v>1546</v>
      </c>
      <c r="E14" s="182">
        <v>10</v>
      </c>
    </row>
    <row r="15" spans="1:5" s="171" customFormat="1" ht="32.25" customHeight="1">
      <c r="A15" s="183" t="s">
        <v>571</v>
      </c>
      <c r="B15" s="184">
        <f t="shared" si="0"/>
        <v>8332</v>
      </c>
      <c r="C15" s="184">
        <f>SUM(C5:C14)</f>
        <v>88453</v>
      </c>
      <c r="D15" s="184">
        <v>6732</v>
      </c>
      <c r="E15" s="185">
        <v>1600</v>
      </c>
    </row>
    <row r="16" spans="1:5" s="170" customFormat="1" ht="44.25" customHeight="1">
      <c r="A16" s="186"/>
      <c r="B16" s="186"/>
      <c r="C16" s="187"/>
      <c r="D16" s="186"/>
      <c r="E16" s="186"/>
    </row>
    <row r="17" spans="1:5" s="170" customFormat="1" ht="18.75" customHeight="1">
      <c r="A17" s="188"/>
      <c r="B17" s="188"/>
      <c r="C17" s="188"/>
      <c r="D17" s="188"/>
      <c r="E17" s="188"/>
    </row>
    <row r="18" spans="1:5" s="170" customFormat="1" ht="18.75" customHeight="1">
      <c r="A18" s="188"/>
      <c r="B18" s="188"/>
      <c r="C18" s="188"/>
      <c r="D18" s="188"/>
      <c r="E18" s="188"/>
    </row>
    <row r="19" spans="1:5" s="170" customFormat="1" ht="18.75" customHeight="1">
      <c r="A19" s="188"/>
      <c r="B19" s="188"/>
      <c r="C19" s="188"/>
      <c r="D19" s="188"/>
      <c r="E19" s="188"/>
    </row>
    <row r="20" spans="1:5" s="170" customFormat="1" ht="18.75" customHeight="1">
      <c r="A20" s="188"/>
      <c r="B20" s="188"/>
      <c r="C20" s="188"/>
      <c r="D20" s="188"/>
      <c r="E20" s="188"/>
    </row>
    <row r="21" spans="1:5" s="170" customFormat="1" ht="18.75" customHeight="1">
      <c r="A21" s="188"/>
      <c r="B21" s="188"/>
      <c r="C21" s="188"/>
      <c r="D21" s="188"/>
      <c r="E21" s="188"/>
    </row>
  </sheetData>
  <sheetProtection/>
  <mergeCells count="2">
    <mergeCell ref="A2:E2"/>
    <mergeCell ref="A16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penny</cp:lastModifiedBy>
  <dcterms:created xsi:type="dcterms:W3CDTF">2017-07-04T02:36:59Z</dcterms:created>
  <dcterms:modified xsi:type="dcterms:W3CDTF">2021-03-18T07:18:53Z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